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<sst xmlns="http://schemas.openxmlformats.org/spreadsheetml/2006/main" count="1345" uniqueCount="355">
  <si>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</si>
  <si>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</si>
  <si>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</si>
  <si>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</si>
  <si>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</si>
  <si>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</si>
  <si>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</si>
  <si>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</si>
  <si>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</si>
  <si>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</si>
  <si>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</si>
  <si>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</si>
  <si>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</si>
  <si>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</si>
  <si>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</si>
  <si>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</si>
  <si>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</si>
  <si>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</si>
  <si>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</si>
  <si>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</si>
  <si>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</si>
  <si>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</si>
  <si>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</si>
  <si>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</si>
  <si>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</si>
  <si>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</si>
  <si>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</si>
  <si>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</si>
  <si>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</si>
  <si>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</si>
  <si>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</si>
  <si>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</si>
  <si>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</si>
  <si>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</si>
  <si>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</si>
  <si>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</si>
  <si>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</si>
  <si>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</si>
  <si>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</si>
  <si>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</si>
  <si>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</si>
  <si>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</si>
  <si>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</si>
  <si>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</si>
  <si>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</si>
  <si>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</si>
  <si>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</si>
  <si>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</si>
  <si>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</si>
  <si>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</si>
  <si>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</si>
  <si>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</si>
  <si>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</si>
  <si>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</si>
  <si>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</si>
  <si>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</si>
  <si>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</si>
  <si>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</si>
  <si>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</si>
  <si>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</si>
  <si>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</si>
  <si>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</si>
  <si>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</si>
  <si>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</si>
  <si>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</si>
  <si>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</si>
  <si>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</si>
  <si>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</si>
  <si>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</si>
  <si>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</si>
  <si>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</si>
  <si>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</si>
  <si>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</si>
  <si>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</si>
  <si>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</si>
  <si>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</si>
  <si>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</si>
  <si>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</si>
  <si>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</si>
  <si>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</si>
  <si>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</si>
  <si>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</si>
  <si>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</si>
  <si>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</si>
  <si>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</si>
  <si>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</si>
  <si>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</si>
  <si>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</si>
  <si>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</si>
  <si>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</si>
  <si>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</si>
  <si>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</si>
  <si>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</si>
  <si>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</si>
  <si>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</si>
  <si>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</si>
  <si>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</si>
  <si>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</si>
  <si>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</si>
  <si>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</si>
  <si>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</si>
  <si>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</si>
  <si>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</si>
  <si>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</si>
  <si>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</si>
  <si>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</si>
  <si>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</si>
  <si>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</si>
  <si>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</si>
  <si>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</si>
  <si>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</si>
  <si>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</si>
  <si>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</si>
  <si>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</si>
  <si>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</si>
  <si>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</si>
  <si>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</si>
  <si>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</si>
  <si>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</si>
  <si>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</si>
  <si>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</si>
  <si>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</si>
  <si>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</si>
  <si>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</si>
  <si>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</si>
  <si>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</si>
  <si>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</si>
  <si>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</si>
  <si>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</si>
  <si>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</si>
  <si>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</si>
  <si>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</si>
  <si>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</si>
  <si>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</si>
  <si>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</si>
  <si>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</si>
  <si>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</si>
  <si>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</si>
  <si>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</si>
  <si>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</si>
  <si>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</si>
  <si>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</si>
  <si>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</si>
  <si>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</si>
  <si>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</si>
  <si>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</si>
  <si>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</si>
  <si>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</si>
  <si>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</si>
  <si>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</si>
  <si>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</si>
  <si>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</si>
  <si>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</si>
  <si>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</si>
  <si>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</si>
  <si>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</si>
  <si>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</si>
  <si>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</si>
  <si>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</si>
  <si>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</si>
  <si>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</si>
  <si>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</si>
  <si>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</si>
  <si>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</si>
  <si>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</si>
  <si>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</si>
  <si>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</si>
  <si>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</si>
  <si>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</si>
  <si>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</si>
  <si>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</si>
  <si>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</si>
  <si>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</si>
  <si>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</si>
  <si>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</si>
  <si>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</si>
  <si>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</si>
  <si>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</si>
  <si>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</si>
  <si>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</si>
  <si>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</si>
  <si>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</si>
  <si>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</si>
  <si>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</si>
  <si>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</si>
  <si>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</si>
  <si>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</si>
  <si>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</si>
  <si>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</si>
  <si>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</si>
  <si>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</si>
  <si>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</si>
  <si>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</si>
  <si>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</si>
  <si>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</si>
  <si>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</si>
  <si>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</si>
  <si>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</si>
  <si>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</si>
  <si>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</si>
  <si>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</si>
  <si>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</si>
  <si>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</si>
  <si>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</si>
  <si>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</si>
  <si>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</si>
  <si>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</si>
  <si>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</si>
  <si>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</si>
  <si>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</si>
  <si>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</si>
  <si>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</si>
  <si>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</si>
  <si>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</si>
  <si>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</si>
  <si>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</si>
  <si>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</si>
  <si>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</si>
  <si>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</si>
  <si>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</si>
  <si>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</si>
  <si>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</si>
  <si>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</si>
  <si>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 xml:space="preserve">общее собр. Собств. №3 от01.12.2008г </t>
  </si>
  <si>
    <t>Пролетарский пр-т д.5б</t>
  </si>
  <si>
    <t>3039.3</t>
  </si>
  <si>
    <t>информация отсутствует</t>
  </si>
  <si>
    <t>многоквартирный</t>
  </si>
  <si>
    <t>не признан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</si>
  <si>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</si>
  <si>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</si>
  <si>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</si>
  <si>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</si>
  <si>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</si>
  <si>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</si>
  <si>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</si>
  <si>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</si>
  <si>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</si>
  <si>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</si>
  <si>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</si>
  <si>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на лестничной клетке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</si>
  <si>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</si>
  <si>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</si>
  <si>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</si>
  <si>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</si>
  <si>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</si>
  <si>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</si>
  <si>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</si>
  <si>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</si>
  <si>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</si>
  <si>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</si>
  <si>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</si>
  <si>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</si>
  <si>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</si>
  <si>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</si>
  <si>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</si>
  <si>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</si>
  <si>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</si>
  <si>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</si>
  <si>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</si>
  <si>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</si>
  <si>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</si>
  <si>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</si>
  <si>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</si>
  <si>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</si>
  <si>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</si>
  <si>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</si>
  <si>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</si>
  <si>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</si>
  <si>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</si>
  <si>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</si>
  <si>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</si>
  <si>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</si>
  <si>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</si>
  <si>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</si>
  <si>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</si>
  <si>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</si>
  <si>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ООО "Экон"</t>
  </si>
  <si>
    <t>техническое обслуживание ВДГО</t>
  </si>
  <si>
    <t>ГУП МО "Мособлгаз"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</si>
  <si>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</si>
  <si>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</si>
  <si>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</si>
  <si>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</si>
  <si>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</si>
  <si>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</si>
  <si>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</si>
  <si>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</si>
  <si>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</si>
  <si>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</si>
  <si>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содержание мусоропроводов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</si>
  <si>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</si>
  <si>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</si>
  <si>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</si>
  <si>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</si>
  <si>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</si>
  <si>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</si>
  <si>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</si>
  <si>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</si>
  <si>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</si>
  <si>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</si>
  <si>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</si>
  <si>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</si>
  <si>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</si>
  <si>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</si>
  <si>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г. Щелково, Пролетарский проспект,  д.5 Б</t>
  </si>
  <si>
    <t>по адресу: Московская обл.,  г. Щелково, Пролетарский проспект,  д. 5 Б</t>
  </si>
  <si>
    <t>27.03.2018 г.</t>
  </si>
  <si>
    <t xml:space="preserve">     -  за содержание дома, включая ОДН</t>
  </si>
  <si>
    <t>Форма 2.4.   Сведения об оказываемых коммунальных услугах в МКД</t>
  </si>
  <si>
    <t>по адресу: Московская обл., г. Щелково, Пролетарский проспект,  д. 2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</si>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</sst>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73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28">
          <cell r="AB28">
            <v>143764.33999999997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D57">
            <v>-26620.631999999954</v>
          </cell>
        </row>
        <row r="58">
          <cell r="AD58">
            <v>84.76</v>
          </cell>
        </row>
        <row r="59">
          <cell r="AD59">
            <v>97077.71</v>
          </cell>
        </row>
        <row r="60">
          <cell r="AD60">
            <v>1130671.86</v>
          </cell>
        </row>
        <row r="61">
          <cell r="AD61">
            <v>719819.286</v>
          </cell>
        </row>
        <row r="62">
          <cell r="AD62">
            <v>224847.41400000005</v>
          </cell>
        </row>
        <row r="63">
          <cell r="AD63">
            <v>186005.16</v>
          </cell>
        </row>
        <row r="64">
          <cell r="AD64">
            <v>1130399.37</v>
          </cell>
        </row>
        <row r="65">
          <cell r="AD65">
            <v>1130399.37</v>
          </cell>
        </row>
        <row r="70">
          <cell r="AD70">
            <v>1103778.7380000001</v>
          </cell>
        </row>
        <row r="71">
          <cell r="AD71">
            <v>-29111.32799999992</v>
          </cell>
        </row>
        <row r="72">
          <cell r="AD72">
            <v>0</v>
          </cell>
        </row>
        <row r="73">
          <cell r="AD73">
            <v>97265.441</v>
          </cell>
        </row>
        <row r="74">
          <cell r="AD74">
            <v>1133268.847304256</v>
          </cell>
        </row>
        <row r="75">
          <cell r="AD75">
            <v>186005.16</v>
          </cell>
        </row>
        <row r="76">
          <cell r="AD76">
            <v>227338.11000000002</v>
          </cell>
        </row>
        <row r="77">
          <cell r="AD77">
            <v>199682.01</v>
          </cell>
        </row>
        <row r="78">
          <cell r="AD78">
            <v>0</v>
          </cell>
        </row>
        <row r="79">
          <cell r="AD79">
            <v>104855.85000000002</v>
          </cell>
        </row>
        <row r="80">
          <cell r="AD80">
            <v>42124.69800000001</v>
          </cell>
        </row>
        <row r="81">
          <cell r="AD81">
            <v>171781.23600000003</v>
          </cell>
        </row>
        <row r="82">
          <cell r="AD82">
            <v>2188.2960000000003</v>
          </cell>
        </row>
        <row r="83">
          <cell r="AD83">
            <v>17871.084000000003</v>
          </cell>
        </row>
        <row r="84">
          <cell r="AD84">
            <v>5653.098000000001</v>
          </cell>
        </row>
        <row r="85">
          <cell r="AD85">
            <v>1458.8640000000003</v>
          </cell>
        </row>
        <row r="86">
          <cell r="AD86">
            <v>55801.54800000001</v>
          </cell>
        </row>
        <row r="87">
          <cell r="AD87">
            <v>0</v>
          </cell>
        </row>
        <row r="88">
          <cell r="AD88">
            <v>2520.318528000001</v>
          </cell>
        </row>
        <row r="89">
          <cell r="AD89">
            <v>15280.770488256001</v>
          </cell>
        </row>
        <row r="90">
          <cell r="AD90">
            <v>4371.389568000001</v>
          </cell>
        </row>
        <row r="91">
          <cell r="AD91">
            <v>96336.41472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6" t="s">
        <v>135</v>
      </c>
      <c r="B1" s="86"/>
      <c r="C1" s="86"/>
      <c r="D1" s="86"/>
    </row>
    <row r="2" s="13" customFormat="1" ht="15.75"/>
    <row r="3" spans="1:4" s="13" customFormat="1" ht="15.75">
      <c r="A3" s="87" t="s">
        <v>19</v>
      </c>
      <c r="B3" s="87"/>
      <c r="C3" s="87"/>
      <c r="D3" s="87"/>
    </row>
    <row r="4" spans="1:4" s="13" customFormat="1" ht="15.75">
      <c r="A4" s="16"/>
      <c r="B4" s="16" t="s">
        <v>306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85" t="s">
        <v>20</v>
      </c>
      <c r="B8" s="85"/>
      <c r="C8" s="85"/>
      <c r="D8" s="85"/>
    </row>
    <row r="9" spans="1:4" s="6" customFormat="1" ht="63.75" customHeight="1">
      <c r="A9" s="4" t="s">
        <v>136</v>
      </c>
      <c r="B9" s="3" t="s">
        <v>21</v>
      </c>
      <c r="C9" s="5" t="s">
        <v>5</v>
      </c>
      <c r="D9" s="5" t="s">
        <v>223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7">
        <v>39814</v>
      </c>
    </row>
    <row r="11" spans="1:4" s="6" customFormat="1" ht="20.25" customHeight="1">
      <c r="A11" s="85" t="s">
        <v>44</v>
      </c>
      <c r="B11" s="85"/>
      <c r="C11" s="85"/>
      <c r="D11" s="85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206</v>
      </c>
    </row>
    <row r="13" spans="1:4" s="6" customFormat="1" ht="30" customHeight="1">
      <c r="A13" s="85" t="s">
        <v>24</v>
      </c>
      <c r="B13" s="85"/>
      <c r="C13" s="85"/>
      <c r="D13" s="85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224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2002</v>
      </c>
    </row>
    <row r="16" spans="1:4" s="6" customFormat="1" ht="23.25" customHeight="1">
      <c r="A16" s="4" t="s">
        <v>141</v>
      </c>
      <c r="B16" s="3" t="s">
        <v>25</v>
      </c>
      <c r="C16" s="8" t="s">
        <v>5</v>
      </c>
      <c r="D16" s="8" t="s">
        <v>238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227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8">
        <v>9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1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1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36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36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207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3039.3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 t="s">
        <v>225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 t="s">
        <v>207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>
        <v>14</v>
      </c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226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225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228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3.25" customHeight="1">
      <c r="A36" s="4" t="s">
        <v>171</v>
      </c>
      <c r="B36" s="3" t="s">
        <v>168</v>
      </c>
      <c r="C36" s="5" t="s">
        <v>5</v>
      </c>
      <c r="D36" s="8" t="s">
        <v>239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85" t="s">
        <v>35</v>
      </c>
      <c r="B38" s="85"/>
      <c r="C38" s="85"/>
      <c r="D38" s="85"/>
    </row>
    <row r="39" spans="1:4" s="6" customFormat="1" ht="30.75" customHeight="1">
      <c r="A39" s="4" t="s">
        <v>173</v>
      </c>
      <c r="B39" s="3" t="s">
        <v>36</v>
      </c>
      <c r="C39" s="12" t="s">
        <v>5</v>
      </c>
      <c r="D39" s="8" t="s">
        <v>207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27">
      <selection activeCell="E27" sqref="E1:K16384"/>
    </sheetView>
  </sheetViews>
  <sheetFormatPr defaultColWidth="9.140625" defaultRowHeight="15"/>
  <cols>
    <col min="1" max="1" width="5.8515625" style="1" customWidth="1"/>
    <col min="2" max="2" width="51.57421875" style="15" customWidth="1"/>
    <col min="3" max="3" width="10.57421875" style="1" customWidth="1"/>
    <col min="4" max="4" width="14.00390625" style="68" bestFit="1" customWidth="1"/>
    <col min="5" max="5" width="9.140625" style="22" customWidth="1"/>
    <col min="6" max="16384" width="9.140625" style="1" customWidth="1"/>
  </cols>
  <sheetData>
    <row r="1" spans="1:4" ht="15.75">
      <c r="A1" s="86" t="s">
        <v>188</v>
      </c>
      <c r="B1" s="86"/>
      <c r="C1" s="86"/>
      <c r="D1" s="86"/>
    </row>
    <row r="2" spans="2:4" ht="15.75" customHeight="1">
      <c r="B2" s="16" t="s">
        <v>306</v>
      </c>
      <c r="C2" s="16"/>
      <c r="D2" s="16"/>
    </row>
    <row r="3" spans="1:4" ht="31.5">
      <c r="A3" s="37" t="s">
        <v>0</v>
      </c>
      <c r="B3" s="39" t="s">
        <v>1</v>
      </c>
      <c r="C3" s="45" t="s">
        <v>2</v>
      </c>
      <c r="D3" s="43" t="s">
        <v>3</v>
      </c>
    </row>
    <row r="4" spans="1:249" ht="15.75">
      <c r="A4" s="37">
        <v>1</v>
      </c>
      <c r="B4" s="39" t="s">
        <v>4</v>
      </c>
      <c r="C4" s="37" t="s">
        <v>5</v>
      </c>
      <c r="D4" s="46" t="s">
        <v>349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37">
        <v>2</v>
      </c>
      <c r="B5" s="39" t="s">
        <v>116</v>
      </c>
      <c r="C5" s="37" t="s">
        <v>5</v>
      </c>
      <c r="D5" s="46" t="s">
        <v>350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37">
        <v>3</v>
      </c>
      <c r="B6" s="39" t="s">
        <v>117</v>
      </c>
      <c r="C6" s="37" t="s">
        <v>5</v>
      </c>
      <c r="D6" s="46" t="s">
        <v>351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37">
        <v>4</v>
      </c>
      <c r="B7" s="104" t="s">
        <v>343</v>
      </c>
      <c r="C7" s="105"/>
      <c r="D7" s="10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37">
        <v>5</v>
      </c>
      <c r="B8" s="39" t="s">
        <v>118</v>
      </c>
      <c r="C8" s="37" t="s">
        <v>18</v>
      </c>
      <c r="D8" s="40">
        <f>'[4]трансп'!AD57</f>
        <v>-26620.631999999954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37">
        <v>6</v>
      </c>
      <c r="B9" s="41" t="s">
        <v>128</v>
      </c>
      <c r="C9" s="37" t="s">
        <v>18</v>
      </c>
      <c r="D9" s="40">
        <f>'[4]трансп'!AD58</f>
        <v>84.76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37">
        <v>7</v>
      </c>
      <c r="B10" s="41" t="s">
        <v>129</v>
      </c>
      <c r="C10" s="37" t="s">
        <v>18</v>
      </c>
      <c r="D10" s="40">
        <f>'[4]трансп'!AD59</f>
        <v>97077.71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31.5">
      <c r="A11" s="37">
        <v>8</v>
      </c>
      <c r="B11" s="47" t="s">
        <v>291</v>
      </c>
      <c r="C11" s="37" t="s">
        <v>18</v>
      </c>
      <c r="D11" s="40">
        <f>'[4]трансп'!AD60</f>
        <v>1130671.86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37">
        <v>9</v>
      </c>
      <c r="B12" s="48" t="s">
        <v>308</v>
      </c>
      <c r="C12" s="37" t="s">
        <v>18</v>
      </c>
      <c r="D12" s="40">
        <f>'[4]трансп'!AD61</f>
        <v>719819.286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37">
        <v>10</v>
      </c>
      <c r="B13" s="41" t="s">
        <v>130</v>
      </c>
      <c r="C13" s="37" t="s">
        <v>18</v>
      </c>
      <c r="D13" s="40">
        <f>'[4]трансп'!AD62</f>
        <v>224847.41400000005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37">
        <v>11</v>
      </c>
      <c r="B14" s="41" t="s">
        <v>131</v>
      </c>
      <c r="C14" s="37" t="s">
        <v>18</v>
      </c>
      <c r="D14" s="40">
        <f>'[4]трансп'!AD63</f>
        <v>186005.16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37">
        <v>12</v>
      </c>
      <c r="B15" s="39" t="s">
        <v>119</v>
      </c>
      <c r="C15" s="37" t="s">
        <v>18</v>
      </c>
      <c r="D15" s="40">
        <f>'[4]трансп'!AD64</f>
        <v>1130399.37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37">
        <v>13</v>
      </c>
      <c r="B16" s="41" t="s">
        <v>190</v>
      </c>
      <c r="C16" s="37" t="s">
        <v>18</v>
      </c>
      <c r="D16" s="40">
        <f>'[4]трансп'!AD65</f>
        <v>1130399.37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37">
        <v>14</v>
      </c>
      <c r="B17" s="41" t="s">
        <v>191</v>
      </c>
      <c r="C17" s="37" t="s">
        <v>18</v>
      </c>
      <c r="D17" s="40">
        <f>'[4]трансп'!AD66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37">
        <v>15</v>
      </c>
      <c r="B18" s="41" t="s">
        <v>132</v>
      </c>
      <c r="C18" s="37" t="s">
        <v>18</v>
      </c>
      <c r="D18" s="40">
        <f>'[4]трансп'!AD67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37">
        <v>16</v>
      </c>
      <c r="B19" s="41" t="s">
        <v>133</v>
      </c>
      <c r="C19" s="37" t="s">
        <v>18</v>
      </c>
      <c r="D19" s="40">
        <f>'[4]трансп'!AD68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37">
        <v>17</v>
      </c>
      <c r="B20" s="41" t="s">
        <v>134</v>
      </c>
      <c r="C20" s="37" t="s">
        <v>18</v>
      </c>
      <c r="D20" s="40">
        <f>'[4]трансп'!AD69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37">
        <v>18</v>
      </c>
      <c r="B21" s="39" t="s">
        <v>120</v>
      </c>
      <c r="C21" s="37" t="s">
        <v>18</v>
      </c>
      <c r="D21" s="40">
        <f>'[4]трансп'!AD70</f>
        <v>1103778.7380000001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37">
        <v>19</v>
      </c>
      <c r="B22" s="41" t="s">
        <v>121</v>
      </c>
      <c r="C22" s="37" t="s">
        <v>18</v>
      </c>
      <c r="D22" s="40">
        <f>'[4]трансп'!AD71</f>
        <v>-29111.32799999992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37">
        <v>20</v>
      </c>
      <c r="B23" s="41" t="s">
        <v>126</v>
      </c>
      <c r="C23" s="37" t="s">
        <v>18</v>
      </c>
      <c r="D23" s="40">
        <f>'[4]трансп'!AD72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37">
        <v>21</v>
      </c>
      <c r="B24" s="41" t="s">
        <v>127</v>
      </c>
      <c r="C24" s="37" t="s">
        <v>18</v>
      </c>
      <c r="D24" s="40">
        <f>'[4]трансп'!AD73</f>
        <v>97265.441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37">
        <v>22</v>
      </c>
      <c r="B25" s="81" t="s">
        <v>292</v>
      </c>
      <c r="C25" s="37" t="s">
        <v>18</v>
      </c>
      <c r="D25" s="40">
        <f>'[4]трансп'!AD74</f>
        <v>1133268.847304256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37">
        <v>23</v>
      </c>
      <c r="B26" s="42" t="s">
        <v>257</v>
      </c>
      <c r="C26" s="37" t="s">
        <v>18</v>
      </c>
      <c r="D26" s="40">
        <f>'[4]трансп'!AD75</f>
        <v>186005.16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37">
        <v>24</v>
      </c>
      <c r="B27" s="42" t="s">
        <v>260</v>
      </c>
      <c r="C27" s="37" t="s">
        <v>18</v>
      </c>
      <c r="D27" s="40">
        <f>'[4]трансп'!AD76</f>
        <v>227338.11000000002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37">
        <v>25</v>
      </c>
      <c r="B28" s="42" t="s">
        <v>263</v>
      </c>
      <c r="C28" s="37" t="s">
        <v>18</v>
      </c>
      <c r="D28" s="40">
        <f>'[4]трансп'!AD77</f>
        <v>199682.01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37">
        <v>26</v>
      </c>
      <c r="B29" s="42" t="s">
        <v>290</v>
      </c>
      <c r="C29" s="37" t="s">
        <v>18</v>
      </c>
      <c r="D29" s="40">
        <f>'[4]трансп'!AD78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37">
        <v>27</v>
      </c>
      <c r="B30" s="42" t="s">
        <v>264</v>
      </c>
      <c r="C30" s="37" t="s">
        <v>18</v>
      </c>
      <c r="D30" s="40">
        <f>'[4]трансп'!AD79</f>
        <v>104855.85000000002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37">
        <v>28</v>
      </c>
      <c r="B31" s="42" t="s">
        <v>266</v>
      </c>
      <c r="C31" s="37" t="s">
        <v>18</v>
      </c>
      <c r="D31" s="40">
        <f>'[4]трансп'!AD80</f>
        <v>42124.69800000001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37">
        <v>29</v>
      </c>
      <c r="B32" s="42" t="s">
        <v>267</v>
      </c>
      <c r="C32" s="37" t="s">
        <v>18</v>
      </c>
      <c r="D32" s="40">
        <f>'[4]трансп'!AD81</f>
        <v>171781.23600000003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37">
        <v>30</v>
      </c>
      <c r="B33" s="42" t="s">
        <v>268</v>
      </c>
      <c r="C33" s="37" t="s">
        <v>18</v>
      </c>
      <c r="D33" s="40">
        <f>'[4]трансп'!AD82</f>
        <v>2188.2960000000003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37">
        <v>31</v>
      </c>
      <c r="B34" s="42" t="s">
        <v>278</v>
      </c>
      <c r="C34" s="37" t="s">
        <v>18</v>
      </c>
      <c r="D34" s="40">
        <f>'[4]трансп'!AD83</f>
        <v>17871.084000000003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37">
        <v>32</v>
      </c>
      <c r="B35" s="42" t="s">
        <v>271</v>
      </c>
      <c r="C35" s="37" t="s">
        <v>18</v>
      </c>
      <c r="D35" s="40">
        <f>'[4]трансп'!AD84</f>
        <v>5653.098000000001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37">
        <v>33</v>
      </c>
      <c r="B36" s="42" t="s">
        <v>273</v>
      </c>
      <c r="C36" s="37" t="s">
        <v>18</v>
      </c>
      <c r="D36" s="40">
        <f>'[4]трансп'!AD85</f>
        <v>1458.8640000000003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37">
        <v>34</v>
      </c>
      <c r="B37" s="42" t="s">
        <v>348</v>
      </c>
      <c r="C37" s="37" t="s">
        <v>18</v>
      </c>
      <c r="D37" s="40">
        <f>'[4]трансп'!AD86</f>
        <v>55801.54800000001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37">
        <v>35</v>
      </c>
      <c r="B38" s="42" t="s">
        <v>353</v>
      </c>
      <c r="C38" s="37" t="s">
        <v>18</v>
      </c>
      <c r="D38" s="40">
        <f>'[4]трансп'!AD87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37">
        <v>36</v>
      </c>
      <c r="B39" s="42" t="s">
        <v>293</v>
      </c>
      <c r="C39" s="37" t="s">
        <v>18</v>
      </c>
      <c r="D39" s="40">
        <f>'[4]трансп'!AD88</f>
        <v>2520.318528000001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37">
        <v>37</v>
      </c>
      <c r="B40" s="42" t="s">
        <v>294</v>
      </c>
      <c r="C40" s="37" t="s">
        <v>18</v>
      </c>
      <c r="D40" s="40">
        <f>'[4]трансп'!AD89</f>
        <v>15280.770488256001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37">
        <v>38</v>
      </c>
      <c r="B41" s="42" t="s">
        <v>354</v>
      </c>
      <c r="C41" s="37" t="s">
        <v>18</v>
      </c>
      <c r="D41" s="40">
        <f>'[4]трансп'!AD90</f>
        <v>4371.389568000001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37">
        <v>39</v>
      </c>
      <c r="B42" s="42" t="s">
        <v>295</v>
      </c>
      <c r="C42" s="37" t="s">
        <v>18</v>
      </c>
      <c r="D42" s="40">
        <f>'[4]трансп'!AD91</f>
        <v>96336.41472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15" t="s">
        <v>352</v>
      </c>
      <c r="E44" s="1"/>
    </row>
  </sheetData>
  <sheetProtection/>
  <mergeCells count="2">
    <mergeCell ref="A1:D1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9" t="s">
        <v>88</v>
      </c>
      <c r="B1" s="89"/>
      <c r="C1" s="89"/>
      <c r="D1" s="89"/>
    </row>
    <row r="2" spans="1:4" s="14" customFormat="1" ht="30" customHeight="1">
      <c r="A2" s="18"/>
      <c r="B2" s="16" t="s">
        <v>306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85" t="s">
        <v>46</v>
      </c>
      <c r="B6" s="85"/>
      <c r="C6" s="85"/>
      <c r="D6" s="85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209</v>
      </c>
    </row>
    <row r="8" spans="1:4" s="6" customFormat="1" ht="19.5" customHeight="1">
      <c r="A8" s="85" t="s">
        <v>176</v>
      </c>
      <c r="B8" s="85"/>
      <c r="C8" s="85"/>
      <c r="D8" s="85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210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211</v>
      </c>
    </row>
    <row r="11" spans="1:4" s="6" customFormat="1" ht="19.5" customHeight="1">
      <c r="A11" s="85" t="s">
        <v>89</v>
      </c>
      <c r="B11" s="85"/>
      <c r="C11" s="85"/>
      <c r="D11" s="85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222</v>
      </c>
    </row>
    <row r="13" spans="1:4" s="6" customFormat="1" ht="19.5" customHeight="1">
      <c r="A13" s="88" t="s">
        <v>49</v>
      </c>
      <c r="B13" s="88"/>
      <c r="C13" s="88"/>
      <c r="D13" s="88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212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213</v>
      </c>
    </row>
    <row r="16" spans="1:4" s="6" customFormat="1" ht="19.5" customHeight="1">
      <c r="A16" s="88" t="s">
        <v>52</v>
      </c>
      <c r="B16" s="88"/>
      <c r="C16" s="88"/>
      <c r="D16" s="88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558.4</v>
      </c>
    </row>
    <row r="18" spans="1:4" s="6" customFormat="1" ht="19.5" customHeight="1">
      <c r="A18" s="85" t="s">
        <v>54</v>
      </c>
      <c r="B18" s="85"/>
      <c r="C18" s="85"/>
      <c r="D18" s="85"/>
    </row>
    <row r="19" spans="1:4" s="6" customFormat="1" ht="31.5" customHeight="1">
      <c r="A19" s="4" t="s">
        <v>147</v>
      </c>
      <c r="B19" s="3" t="s">
        <v>55</v>
      </c>
      <c r="C19" s="5" t="s">
        <v>5</v>
      </c>
      <c r="D19" s="5" t="s">
        <v>240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1</v>
      </c>
    </row>
    <row r="21" spans="1:4" s="6" customFormat="1" ht="19.5" customHeight="1">
      <c r="A21" s="85" t="s">
        <v>90</v>
      </c>
      <c r="B21" s="85"/>
      <c r="C21" s="85"/>
      <c r="D21" s="85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214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2003</v>
      </c>
    </row>
    <row r="25" spans="1:4" s="6" customFormat="1" ht="19.5" customHeight="1">
      <c r="A25" s="88" t="s">
        <v>60</v>
      </c>
      <c r="B25" s="88"/>
      <c r="C25" s="88"/>
      <c r="D25" s="88"/>
    </row>
    <row r="26" spans="1:4" s="6" customFormat="1" ht="34.5" customHeight="1">
      <c r="A26" s="4" t="s">
        <v>152</v>
      </c>
      <c r="B26" s="7" t="s">
        <v>61</v>
      </c>
      <c r="C26" s="5" t="s">
        <v>5</v>
      </c>
      <c r="D26" s="10" t="s">
        <v>229</v>
      </c>
    </row>
    <row r="27" spans="1:4" s="6" customFormat="1" ht="19.5" customHeight="1">
      <c r="A27" s="4" t="s">
        <v>153</v>
      </c>
      <c r="B27" s="7" t="s">
        <v>62</v>
      </c>
      <c r="C27" s="5" t="s">
        <v>5</v>
      </c>
      <c r="D27" s="5" t="s">
        <v>215</v>
      </c>
    </row>
    <row r="28" spans="1:4" s="6" customFormat="1" ht="19.5" customHeight="1">
      <c r="A28" s="4" t="s">
        <v>154</v>
      </c>
      <c r="B28" s="3" t="s">
        <v>63</v>
      </c>
      <c r="C28" s="5" t="s">
        <v>5</v>
      </c>
      <c r="D28" s="8" t="s">
        <v>217</v>
      </c>
    </row>
    <row r="29" spans="1:4" s="6" customFormat="1" ht="19.5" customHeight="1">
      <c r="A29" s="4" t="s">
        <v>155</v>
      </c>
      <c r="B29" s="3" t="s">
        <v>64</v>
      </c>
      <c r="C29" s="5" t="s">
        <v>5</v>
      </c>
      <c r="D29" s="8" t="s">
        <v>216</v>
      </c>
    </row>
    <row r="30" spans="1:4" s="6" customFormat="1" ht="19.5" customHeight="1">
      <c r="A30" s="4" t="s">
        <v>156</v>
      </c>
      <c r="B30" s="3" t="s">
        <v>65</v>
      </c>
      <c r="C30" s="5" t="s">
        <v>5</v>
      </c>
      <c r="D30" s="17">
        <v>37762</v>
      </c>
    </row>
    <row r="31" spans="1:4" s="6" customFormat="1" ht="19.5" customHeight="1">
      <c r="A31" s="4" t="s">
        <v>157</v>
      </c>
      <c r="B31" s="3" t="s">
        <v>66</v>
      </c>
      <c r="C31" s="5" t="s">
        <v>5</v>
      </c>
      <c r="D31" s="17">
        <v>43241</v>
      </c>
    </row>
    <row r="32" spans="1:4" s="6" customFormat="1" ht="35.25" customHeight="1">
      <c r="A32" s="4"/>
      <c r="B32" s="7" t="s">
        <v>61</v>
      </c>
      <c r="C32" s="5" t="s">
        <v>5</v>
      </c>
      <c r="D32" s="10" t="s">
        <v>230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215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218</v>
      </c>
    </row>
    <row r="35" spans="1:4" s="6" customFormat="1" ht="19.5" customHeight="1">
      <c r="A35" s="4"/>
      <c r="B35" s="3" t="s">
        <v>64</v>
      </c>
      <c r="C35" s="5" t="s">
        <v>5</v>
      </c>
      <c r="D35" s="8" t="s">
        <v>216</v>
      </c>
    </row>
    <row r="36" spans="1:4" s="6" customFormat="1" ht="19.5" customHeight="1">
      <c r="A36" s="4"/>
      <c r="B36" s="3" t="s">
        <v>65</v>
      </c>
      <c r="C36" s="5" t="s">
        <v>5</v>
      </c>
      <c r="D36" s="17">
        <v>37411</v>
      </c>
    </row>
    <row r="37" spans="1:4" s="6" customFormat="1" ht="19.5" customHeight="1">
      <c r="A37" s="4"/>
      <c r="B37" s="3" t="s">
        <v>66</v>
      </c>
      <c r="C37" s="5" t="s">
        <v>5</v>
      </c>
      <c r="D37" s="17">
        <v>43632</v>
      </c>
    </row>
    <row r="38" spans="1:4" s="6" customFormat="1" ht="19.5" customHeight="1">
      <c r="A38" s="4"/>
      <c r="B38" s="7" t="s">
        <v>61</v>
      </c>
      <c r="C38" s="5"/>
      <c r="D38" s="19" t="s">
        <v>231</v>
      </c>
    </row>
    <row r="39" spans="1:4" s="6" customFormat="1" ht="19.5" customHeight="1">
      <c r="A39" s="4"/>
      <c r="B39" s="7" t="s">
        <v>62</v>
      </c>
      <c r="C39" s="5"/>
      <c r="D39" s="5" t="s">
        <v>215</v>
      </c>
    </row>
    <row r="40" spans="1:4" s="6" customFormat="1" ht="19.5" customHeight="1">
      <c r="A40" s="4"/>
      <c r="B40" s="3" t="s">
        <v>63</v>
      </c>
      <c r="C40" s="5"/>
      <c r="D40" s="8" t="s">
        <v>218</v>
      </c>
    </row>
    <row r="41" spans="1:4" s="6" customFormat="1" ht="19.5" customHeight="1">
      <c r="A41" s="4"/>
      <c r="B41" s="3" t="s">
        <v>64</v>
      </c>
      <c r="C41" s="5"/>
      <c r="D41" s="8" t="s">
        <v>216</v>
      </c>
    </row>
    <row r="42" spans="1:4" s="6" customFormat="1" ht="19.5" customHeight="1">
      <c r="A42" s="4"/>
      <c r="B42" s="3" t="s">
        <v>65</v>
      </c>
      <c r="C42" s="5"/>
      <c r="D42" s="17">
        <v>39876</v>
      </c>
    </row>
    <row r="43" spans="1:4" s="6" customFormat="1" ht="19.5" customHeight="1">
      <c r="A43" s="4"/>
      <c r="B43" s="3" t="s">
        <v>66</v>
      </c>
      <c r="C43" s="5"/>
      <c r="D43" s="17">
        <v>42557</v>
      </c>
    </row>
    <row r="44" spans="1:4" s="6" customFormat="1" ht="19.5" customHeight="1">
      <c r="A44" s="4"/>
      <c r="B44" s="7" t="s">
        <v>61</v>
      </c>
      <c r="C44" s="5"/>
      <c r="D44" s="19" t="s">
        <v>232</v>
      </c>
    </row>
    <row r="45" spans="1:4" s="6" customFormat="1" ht="19.5" customHeight="1">
      <c r="A45" s="4"/>
      <c r="B45" s="7" t="s">
        <v>62</v>
      </c>
      <c r="C45" s="5"/>
      <c r="D45" s="17" t="s">
        <v>215</v>
      </c>
    </row>
    <row r="46" spans="1:4" s="6" customFormat="1" ht="19.5" customHeight="1">
      <c r="A46" s="4"/>
      <c r="B46" s="3" t="s">
        <v>63</v>
      </c>
      <c r="C46" s="5"/>
      <c r="D46" s="8" t="s">
        <v>241</v>
      </c>
    </row>
    <row r="47" spans="1:4" s="6" customFormat="1" ht="19.5" customHeight="1">
      <c r="A47" s="4"/>
      <c r="B47" s="3" t="s">
        <v>64</v>
      </c>
      <c r="C47" s="5"/>
      <c r="D47" s="17" t="s">
        <v>233</v>
      </c>
    </row>
    <row r="48" spans="1:4" s="6" customFormat="1" ht="19.5" customHeight="1">
      <c r="A48" s="4"/>
      <c r="B48" s="3" t="s">
        <v>65</v>
      </c>
      <c r="C48" s="5"/>
      <c r="D48" s="17">
        <v>41521</v>
      </c>
    </row>
    <row r="49" spans="1:4" s="6" customFormat="1" ht="19.5" customHeight="1">
      <c r="A49" s="4"/>
      <c r="B49" s="3" t="s">
        <v>66</v>
      </c>
      <c r="C49" s="5"/>
      <c r="D49" s="17">
        <v>45157</v>
      </c>
    </row>
    <row r="50" spans="1:4" s="6" customFormat="1" ht="19.5" customHeight="1">
      <c r="A50" s="4"/>
      <c r="B50" s="7" t="s">
        <v>61</v>
      </c>
      <c r="C50" s="5"/>
      <c r="D50" s="19" t="s">
        <v>234</v>
      </c>
    </row>
    <row r="51" spans="1:4" s="6" customFormat="1" ht="19.5" customHeight="1">
      <c r="A51" s="4"/>
      <c r="B51" s="7" t="s">
        <v>62</v>
      </c>
      <c r="C51" s="5"/>
      <c r="D51" s="17" t="s">
        <v>207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8" t="s">
        <v>67</v>
      </c>
      <c r="B56" s="88"/>
      <c r="C56" s="88"/>
      <c r="D56" s="88"/>
    </row>
    <row r="57" spans="1:4" s="6" customFormat="1" ht="19.5" customHeight="1">
      <c r="A57" s="4" t="s">
        <v>158</v>
      </c>
      <c r="B57" s="7" t="s">
        <v>68</v>
      </c>
      <c r="C57" s="5" t="s">
        <v>5</v>
      </c>
      <c r="D57" s="5" t="s">
        <v>235</v>
      </c>
    </row>
    <row r="58" spans="1:4" s="6" customFormat="1" ht="19.5" customHeight="1">
      <c r="A58" s="4" t="s">
        <v>162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88" t="s">
        <v>70</v>
      </c>
      <c r="B59" s="88"/>
      <c r="C59" s="88"/>
      <c r="D59" s="88"/>
    </row>
    <row r="60" spans="1:4" s="6" customFormat="1" ht="19.5" customHeight="1">
      <c r="A60" s="4" t="s">
        <v>163</v>
      </c>
      <c r="B60" s="3" t="s">
        <v>71</v>
      </c>
      <c r="C60" s="5" t="s">
        <v>5</v>
      </c>
      <c r="D60" s="5" t="s">
        <v>235</v>
      </c>
    </row>
    <row r="61" spans="1:4" s="6" customFormat="1" ht="19.5" customHeight="1">
      <c r="A61" s="88" t="s">
        <v>72</v>
      </c>
      <c r="B61" s="88"/>
      <c r="C61" s="88"/>
      <c r="D61" s="88"/>
    </row>
    <row r="62" spans="1:4" s="6" customFormat="1" ht="33" customHeight="1">
      <c r="A62" s="4" t="s">
        <v>164</v>
      </c>
      <c r="B62" s="7" t="s">
        <v>73</v>
      </c>
      <c r="C62" s="5" t="s">
        <v>5</v>
      </c>
      <c r="D62" s="5" t="s">
        <v>236</v>
      </c>
    </row>
    <row r="63" spans="1:4" s="6" customFormat="1" ht="19.5" customHeight="1">
      <c r="A63" s="88" t="s">
        <v>74</v>
      </c>
      <c r="B63" s="88"/>
      <c r="C63" s="88"/>
      <c r="D63" s="88"/>
    </row>
    <row r="64" spans="1:4" s="6" customFormat="1" ht="19.5" customHeight="1">
      <c r="A64" s="4" t="s">
        <v>165</v>
      </c>
      <c r="B64" s="7" t="s">
        <v>75</v>
      </c>
      <c r="C64" s="5" t="s">
        <v>5</v>
      </c>
      <c r="D64" s="5" t="s">
        <v>235</v>
      </c>
    </row>
    <row r="65" spans="1:4" s="6" customFormat="1" ht="19.5" customHeight="1">
      <c r="A65" s="85" t="s">
        <v>76</v>
      </c>
      <c r="B65" s="85"/>
      <c r="C65" s="85"/>
      <c r="D65" s="85"/>
    </row>
    <row r="66" spans="1:4" s="6" customFormat="1" ht="19.5" customHeight="1">
      <c r="A66" s="4" t="s">
        <v>169</v>
      </c>
      <c r="B66" s="7" t="s">
        <v>77</v>
      </c>
      <c r="C66" s="5" t="s">
        <v>5</v>
      </c>
      <c r="D66" s="5" t="s">
        <v>235</v>
      </c>
    </row>
    <row r="67" spans="1:4" s="6" customFormat="1" ht="19.5" customHeight="1">
      <c r="A67" s="4" t="s">
        <v>170</v>
      </c>
      <c r="B67" s="7" t="s">
        <v>78</v>
      </c>
      <c r="C67" s="5" t="s">
        <v>34</v>
      </c>
      <c r="D67" s="5"/>
    </row>
    <row r="68" spans="1:4" s="6" customFormat="1" ht="19.5" customHeight="1">
      <c r="A68" s="88" t="s">
        <v>79</v>
      </c>
      <c r="B68" s="88"/>
      <c r="C68" s="88"/>
      <c r="D68" s="88"/>
    </row>
    <row r="69" spans="1:4" s="6" customFormat="1" ht="19.5" customHeight="1">
      <c r="A69" s="4" t="s">
        <v>171</v>
      </c>
      <c r="B69" s="7" t="s">
        <v>80</v>
      </c>
      <c r="C69" s="5" t="s">
        <v>5</v>
      </c>
      <c r="D69" s="5" t="s">
        <v>219</v>
      </c>
    </row>
    <row r="70" spans="1:4" s="6" customFormat="1" ht="19.5" customHeight="1">
      <c r="A70" s="88" t="s">
        <v>81</v>
      </c>
      <c r="B70" s="88"/>
      <c r="C70" s="88"/>
      <c r="D70" s="88"/>
    </row>
    <row r="71" spans="1:4" s="6" customFormat="1" ht="19.5" customHeight="1">
      <c r="A71" s="4" t="s">
        <v>172</v>
      </c>
      <c r="B71" s="3" t="s">
        <v>82</v>
      </c>
      <c r="C71" s="5" t="s">
        <v>5</v>
      </c>
      <c r="D71" s="7" t="s">
        <v>220</v>
      </c>
    </row>
    <row r="72" spans="1:4" s="6" customFormat="1" ht="19.5" customHeight="1">
      <c r="A72" s="88" t="s">
        <v>83</v>
      </c>
      <c r="B72" s="88"/>
      <c r="C72" s="88"/>
      <c r="D72" s="88"/>
    </row>
    <row r="73" spans="1:4" s="6" customFormat="1" ht="19.5" customHeight="1">
      <c r="A73" s="4" t="s">
        <v>173</v>
      </c>
      <c r="B73" s="3" t="s">
        <v>84</v>
      </c>
      <c r="C73" s="5" t="s">
        <v>5</v>
      </c>
      <c r="D73" s="5" t="s">
        <v>237</v>
      </c>
    </row>
    <row r="74" spans="1:4" s="6" customFormat="1" ht="19.5" customHeight="1">
      <c r="A74" s="88" t="s">
        <v>85</v>
      </c>
      <c r="B74" s="88"/>
      <c r="C74" s="88"/>
      <c r="D74" s="88"/>
    </row>
    <row r="75" spans="1:4" s="6" customFormat="1" ht="19.5" customHeight="1">
      <c r="A75" s="4" t="s">
        <v>174</v>
      </c>
      <c r="B75" s="3" t="s">
        <v>86</v>
      </c>
      <c r="C75" s="5" t="s">
        <v>5</v>
      </c>
      <c r="D75" s="8" t="s">
        <v>221</v>
      </c>
    </row>
    <row r="76" spans="1:4" s="6" customFormat="1" ht="19.5" customHeight="1">
      <c r="A76" s="85" t="s">
        <v>91</v>
      </c>
      <c r="B76" s="85"/>
      <c r="C76" s="85"/>
      <c r="D76" s="85"/>
    </row>
    <row r="77" spans="1:4" s="6" customFormat="1" ht="19.5" customHeight="1">
      <c r="A77" s="4" t="s">
        <v>175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72:D72"/>
    <mergeCell ref="A74:D74"/>
    <mergeCell ref="A18:D18"/>
    <mergeCell ref="A8:D8"/>
    <mergeCell ref="A16:D16"/>
    <mergeCell ref="A76:D76"/>
    <mergeCell ref="A21:D21"/>
    <mergeCell ref="A25:D25"/>
    <mergeCell ref="A56:D56"/>
    <mergeCell ref="A59:D59"/>
    <mergeCell ref="A61:D61"/>
    <mergeCell ref="A63:D63"/>
    <mergeCell ref="A65:D65"/>
    <mergeCell ref="A68:D68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D8" sqref="D8:E8"/>
    </sheetView>
  </sheetViews>
  <sheetFormatPr defaultColWidth="9.140625" defaultRowHeight="15"/>
  <cols>
    <col min="1" max="1" width="7.28125" style="1" bestFit="1" customWidth="1"/>
    <col min="2" max="2" width="48.140625" style="21" customWidth="1"/>
    <col min="3" max="3" width="9.00390625" style="21" bestFit="1" customWidth="1"/>
    <col min="4" max="4" width="21.140625" style="25" customWidth="1"/>
    <col min="5" max="5" width="20.57421875" style="25" customWidth="1"/>
    <col min="6" max="6" width="11.7109375" style="25" customWidth="1"/>
    <col min="7" max="7" width="36.57421875" style="36" customWidth="1"/>
    <col min="8" max="16384" width="9.140625" style="1" customWidth="1"/>
  </cols>
  <sheetData>
    <row r="1" spans="2:7" s="22" customFormat="1" ht="64.5" customHeight="1">
      <c r="B1" s="96" t="s">
        <v>281</v>
      </c>
      <c r="C1" s="96"/>
      <c r="D1" s="96"/>
      <c r="E1" s="23"/>
      <c r="F1" s="23"/>
      <c r="G1" s="24"/>
    </row>
    <row r="2" spans="2:7" s="22" customFormat="1" ht="24.75" customHeight="1">
      <c r="B2" s="16" t="s">
        <v>305</v>
      </c>
      <c r="C2" s="25"/>
      <c r="D2" s="25"/>
      <c r="E2" s="25"/>
      <c r="F2" s="25"/>
      <c r="G2" s="24"/>
    </row>
    <row r="3" spans="1:7" s="6" customFormat="1" ht="61.5" customHeight="1">
      <c r="A3" s="26" t="s">
        <v>0</v>
      </c>
      <c r="B3" s="27" t="s">
        <v>1</v>
      </c>
      <c r="C3" s="27" t="s">
        <v>2</v>
      </c>
      <c r="D3" s="27" t="s">
        <v>283</v>
      </c>
      <c r="E3" s="27" t="s">
        <v>282</v>
      </c>
      <c r="F3" s="27" t="s">
        <v>284</v>
      </c>
      <c r="G3" s="28" t="s">
        <v>285</v>
      </c>
    </row>
    <row r="4" spans="1:7" s="6" customFormat="1" ht="15.75">
      <c r="A4" s="29">
        <v>1</v>
      </c>
      <c r="B4" s="30" t="s">
        <v>4</v>
      </c>
      <c r="C4" s="31" t="s">
        <v>5</v>
      </c>
      <c r="D4" s="90" t="str">
        <f>'[1]2.1'!D6</f>
        <v>27.03.2018 г.</v>
      </c>
      <c r="E4" s="91"/>
      <c r="F4" s="32"/>
      <c r="G4" s="33"/>
    </row>
    <row r="5" spans="1:7" s="6" customFormat="1" ht="19.5" customHeight="1">
      <c r="A5" s="29">
        <v>2</v>
      </c>
      <c r="B5" s="34" t="s">
        <v>92</v>
      </c>
      <c r="C5" s="31" t="s">
        <v>5</v>
      </c>
      <c r="D5" s="97" t="s">
        <v>257</v>
      </c>
      <c r="E5" s="98"/>
      <c r="F5" s="27"/>
      <c r="G5" s="33"/>
    </row>
    <row r="6" spans="1:7" s="6" customFormat="1" ht="19.5" customHeight="1">
      <c r="A6" s="29">
        <v>3</v>
      </c>
      <c r="B6" s="34" t="s">
        <v>64</v>
      </c>
      <c r="C6" s="31" t="s">
        <v>5</v>
      </c>
      <c r="D6" s="90" t="s">
        <v>286</v>
      </c>
      <c r="E6" s="91"/>
      <c r="F6" s="32"/>
      <c r="G6" s="33"/>
    </row>
    <row r="7" spans="1:7" s="6" customFormat="1" ht="19.5" customHeight="1">
      <c r="A7" s="29">
        <v>4</v>
      </c>
      <c r="B7" s="34" t="s">
        <v>93</v>
      </c>
      <c r="C7" s="31" t="s">
        <v>287</v>
      </c>
      <c r="D7" s="49">
        <v>4.26</v>
      </c>
      <c r="E7" s="49">
        <v>4.65</v>
      </c>
      <c r="F7" s="32">
        <v>3039.3</v>
      </c>
      <c r="G7" s="33">
        <f>(D7*6+E7*6)*F7</f>
        <v>162480.978</v>
      </c>
    </row>
    <row r="8" spans="1:7" s="6" customFormat="1" ht="89.25" customHeight="1">
      <c r="A8" s="29">
        <v>5</v>
      </c>
      <c r="B8" s="34" t="s">
        <v>178</v>
      </c>
      <c r="C8" s="31" t="s">
        <v>5</v>
      </c>
      <c r="D8" s="92" t="s">
        <v>288</v>
      </c>
      <c r="E8" s="93"/>
      <c r="F8" s="32"/>
      <c r="G8" s="33"/>
    </row>
    <row r="9" spans="1:7" s="6" customFormat="1" ht="19.5" customHeight="1">
      <c r="A9" s="29">
        <v>6</v>
      </c>
      <c r="B9" s="34" t="s">
        <v>179</v>
      </c>
      <c r="C9" s="31" t="s">
        <v>5</v>
      </c>
      <c r="D9" s="92" t="s">
        <v>258</v>
      </c>
      <c r="E9" s="93"/>
      <c r="F9" s="32"/>
      <c r="G9" s="33"/>
    </row>
    <row r="10" spans="1:7" s="6" customFormat="1" ht="31.5" customHeight="1">
      <c r="A10" s="29">
        <v>7</v>
      </c>
      <c r="B10" s="34" t="s">
        <v>94</v>
      </c>
      <c r="C10" s="31" t="s">
        <v>5</v>
      </c>
      <c r="D10" s="92" t="s">
        <v>259</v>
      </c>
      <c r="E10" s="93"/>
      <c r="F10" s="32"/>
      <c r="G10" s="33"/>
    </row>
    <row r="11" spans="1:7" s="6" customFormat="1" ht="15.75">
      <c r="A11" s="29">
        <v>8</v>
      </c>
      <c r="B11" s="34"/>
      <c r="C11" s="31"/>
      <c r="D11" s="49"/>
      <c r="E11" s="49"/>
      <c r="F11" s="32"/>
      <c r="G11" s="33"/>
    </row>
    <row r="12" spans="1:7" s="6" customFormat="1" ht="15.75">
      <c r="A12" s="29">
        <v>9</v>
      </c>
      <c r="B12" s="34" t="s">
        <v>92</v>
      </c>
      <c r="C12" s="31" t="s">
        <v>5</v>
      </c>
      <c r="D12" s="94" t="s">
        <v>260</v>
      </c>
      <c r="E12" s="95"/>
      <c r="F12" s="27"/>
      <c r="G12" s="33"/>
    </row>
    <row r="13" spans="1:7" s="6" customFormat="1" ht="31.5" customHeight="1">
      <c r="A13" s="29">
        <v>10</v>
      </c>
      <c r="B13" s="34" t="s">
        <v>64</v>
      </c>
      <c r="C13" s="31" t="s">
        <v>5</v>
      </c>
      <c r="D13" s="92" t="s">
        <v>286</v>
      </c>
      <c r="E13" s="93"/>
      <c r="F13" s="32"/>
      <c r="G13" s="33"/>
    </row>
    <row r="14" spans="1:7" ht="15.75">
      <c r="A14" s="29">
        <v>11</v>
      </c>
      <c r="B14" s="34" t="s">
        <v>93</v>
      </c>
      <c r="C14" s="31" t="s">
        <v>18</v>
      </c>
      <c r="D14" s="49">
        <v>6.23</v>
      </c>
      <c r="E14" s="49">
        <v>6.6</v>
      </c>
      <c r="F14" s="32">
        <v>3039.3</v>
      </c>
      <c r="G14" s="33">
        <f>(D14*6+E14*6)*F14</f>
        <v>233965.31399999998</v>
      </c>
    </row>
    <row r="15" spans="1:7" ht="105" customHeight="1">
      <c r="A15" s="29">
        <v>12</v>
      </c>
      <c r="B15" s="34" t="s">
        <v>178</v>
      </c>
      <c r="C15" s="31" t="s">
        <v>5</v>
      </c>
      <c r="D15" s="92" t="s">
        <v>288</v>
      </c>
      <c r="E15" s="93"/>
      <c r="F15" s="32"/>
      <c r="G15" s="35"/>
    </row>
    <row r="16" spans="1:7" ht="47.25" customHeight="1">
      <c r="A16" s="29">
        <v>13</v>
      </c>
      <c r="B16" s="34" t="s">
        <v>179</v>
      </c>
      <c r="C16" s="31" t="s">
        <v>5</v>
      </c>
      <c r="D16" s="92" t="s">
        <v>261</v>
      </c>
      <c r="E16" s="93"/>
      <c r="F16" s="32"/>
      <c r="G16" s="35"/>
    </row>
    <row r="17" spans="1:7" ht="15.75">
      <c r="A17" s="29">
        <v>14</v>
      </c>
      <c r="B17" s="34" t="s">
        <v>94</v>
      </c>
      <c r="C17" s="31" t="s">
        <v>5</v>
      </c>
      <c r="D17" s="92" t="s">
        <v>262</v>
      </c>
      <c r="E17" s="93"/>
      <c r="F17" s="32"/>
      <c r="G17" s="35"/>
    </row>
    <row r="18" spans="1:7" ht="15.75">
      <c r="A18" s="29">
        <v>15</v>
      </c>
      <c r="B18" s="34"/>
      <c r="C18" s="31"/>
      <c r="D18" s="49"/>
      <c r="E18" s="49"/>
      <c r="F18" s="32"/>
      <c r="G18" s="35"/>
    </row>
    <row r="19" spans="1:7" ht="31.5" customHeight="1">
      <c r="A19" s="29">
        <v>16</v>
      </c>
      <c r="B19" s="34" t="s">
        <v>92</v>
      </c>
      <c r="C19" s="31" t="s">
        <v>5</v>
      </c>
      <c r="D19" s="94" t="s">
        <v>263</v>
      </c>
      <c r="E19" s="95"/>
      <c r="F19" s="27"/>
      <c r="G19" s="35"/>
    </row>
    <row r="20" spans="1:7" ht="15.75">
      <c r="A20" s="29">
        <v>17</v>
      </c>
      <c r="B20" s="34" t="s">
        <v>64</v>
      </c>
      <c r="C20" s="31" t="s">
        <v>5</v>
      </c>
      <c r="D20" s="92" t="s">
        <v>286</v>
      </c>
      <c r="E20" s="93"/>
      <c r="F20" s="32"/>
      <c r="G20" s="35"/>
    </row>
    <row r="21" spans="1:7" ht="15.75">
      <c r="A21" s="29">
        <v>18</v>
      </c>
      <c r="B21" s="34" t="s">
        <v>93</v>
      </c>
      <c r="C21" s="31" t="s">
        <v>18</v>
      </c>
      <c r="D21" s="49">
        <v>5.28</v>
      </c>
      <c r="E21" s="49">
        <v>5</v>
      </c>
      <c r="F21" s="32">
        <v>3039.3</v>
      </c>
      <c r="G21" s="33">
        <f>(D21*6+E21*6)*F21</f>
        <v>187464.024</v>
      </c>
    </row>
    <row r="22" spans="1:7" ht="107.25" customHeight="1">
      <c r="A22" s="29">
        <v>19</v>
      </c>
      <c r="B22" s="34" t="s">
        <v>178</v>
      </c>
      <c r="C22" s="31" t="s">
        <v>5</v>
      </c>
      <c r="D22" s="92" t="s">
        <v>288</v>
      </c>
      <c r="E22" s="93"/>
      <c r="F22" s="32"/>
      <c r="G22" s="35"/>
    </row>
    <row r="23" spans="1:7" ht="15.75">
      <c r="A23" s="29">
        <v>20</v>
      </c>
      <c r="B23" s="34" t="s">
        <v>179</v>
      </c>
      <c r="C23" s="31" t="s">
        <v>5</v>
      </c>
      <c r="D23" s="92" t="s">
        <v>258</v>
      </c>
      <c r="E23" s="93"/>
      <c r="F23" s="32"/>
      <c r="G23" s="35"/>
    </row>
    <row r="24" spans="1:7" ht="31.5" customHeight="1">
      <c r="A24" s="29">
        <v>21</v>
      </c>
      <c r="B24" s="34" t="s">
        <v>94</v>
      </c>
      <c r="C24" s="31" t="s">
        <v>5</v>
      </c>
      <c r="D24" s="92" t="s">
        <v>289</v>
      </c>
      <c r="E24" s="93"/>
      <c r="F24" s="32"/>
      <c r="G24" s="35"/>
    </row>
    <row r="25" spans="1:7" ht="15.75">
      <c r="A25" s="29">
        <v>22</v>
      </c>
      <c r="B25" s="34"/>
      <c r="C25" s="31"/>
      <c r="D25" s="49"/>
      <c r="E25" s="49"/>
      <c r="F25" s="32"/>
      <c r="G25" s="35"/>
    </row>
    <row r="26" spans="1:7" ht="31.5" customHeight="1">
      <c r="A26" s="29">
        <v>23</v>
      </c>
      <c r="B26" s="34" t="s">
        <v>92</v>
      </c>
      <c r="C26" s="31" t="s">
        <v>5</v>
      </c>
      <c r="D26" s="94" t="s">
        <v>290</v>
      </c>
      <c r="E26" s="95"/>
      <c r="F26" s="27"/>
      <c r="G26" s="35"/>
    </row>
    <row r="27" spans="1:7" ht="15.75">
      <c r="A27" s="29">
        <v>24</v>
      </c>
      <c r="B27" s="34" t="s">
        <v>64</v>
      </c>
      <c r="C27" s="31" t="s">
        <v>5</v>
      </c>
      <c r="D27" s="92" t="s">
        <v>286</v>
      </c>
      <c r="E27" s="93"/>
      <c r="F27" s="32"/>
      <c r="G27" s="35"/>
    </row>
    <row r="28" spans="1:7" ht="15.75">
      <c r="A28" s="29">
        <v>25</v>
      </c>
      <c r="B28" s="34" t="s">
        <v>93</v>
      </c>
      <c r="C28" s="31" t="s">
        <v>18</v>
      </c>
      <c r="D28" s="49">
        <v>0</v>
      </c>
      <c r="E28" s="49">
        <v>0</v>
      </c>
      <c r="F28" s="32">
        <v>3039.3</v>
      </c>
      <c r="G28" s="33">
        <f>(D28*6+E28*6)*F28</f>
        <v>0</v>
      </c>
    </row>
    <row r="29" spans="1:7" ht="105.75" customHeight="1">
      <c r="A29" s="29">
        <v>26</v>
      </c>
      <c r="B29" s="34" t="s">
        <v>178</v>
      </c>
      <c r="C29" s="31" t="s">
        <v>5</v>
      </c>
      <c r="D29" s="92" t="s">
        <v>288</v>
      </c>
      <c r="E29" s="93"/>
      <c r="F29" s="32"/>
      <c r="G29" s="35"/>
    </row>
    <row r="30" spans="1:7" ht="15.75">
      <c r="A30" s="29">
        <v>27</v>
      </c>
      <c r="B30" s="34" t="s">
        <v>179</v>
      </c>
      <c r="C30" s="31" t="s">
        <v>5</v>
      </c>
      <c r="D30" s="92" t="s">
        <v>258</v>
      </c>
      <c r="E30" s="93"/>
      <c r="F30" s="32"/>
      <c r="G30" s="35"/>
    </row>
    <row r="31" spans="1:7" ht="15.75">
      <c r="A31" s="29">
        <v>28</v>
      </c>
      <c r="B31" s="34" t="s">
        <v>94</v>
      </c>
      <c r="C31" s="31" t="s">
        <v>5</v>
      </c>
      <c r="D31" s="92" t="s">
        <v>262</v>
      </c>
      <c r="E31" s="93"/>
      <c r="F31" s="32"/>
      <c r="G31" s="35"/>
    </row>
    <row r="32" spans="1:7" ht="15.75">
      <c r="A32" s="29">
        <v>29</v>
      </c>
      <c r="B32" s="34"/>
      <c r="C32" s="31"/>
      <c r="D32" s="49"/>
      <c r="E32" s="49"/>
      <c r="F32" s="32"/>
      <c r="G32" s="35"/>
    </row>
    <row r="33" spans="1:7" ht="47.25" customHeight="1">
      <c r="A33" s="29">
        <v>30</v>
      </c>
      <c r="B33" s="34" t="s">
        <v>92</v>
      </c>
      <c r="C33" s="31" t="s">
        <v>5</v>
      </c>
      <c r="D33" s="94" t="s">
        <v>264</v>
      </c>
      <c r="E33" s="95"/>
      <c r="F33" s="27"/>
      <c r="G33" s="35"/>
    </row>
    <row r="34" spans="1:7" ht="15.75">
      <c r="A34" s="29">
        <v>31</v>
      </c>
      <c r="B34" s="34" t="s">
        <v>64</v>
      </c>
      <c r="C34" s="31" t="s">
        <v>5</v>
      </c>
      <c r="D34" s="92" t="s">
        <v>286</v>
      </c>
      <c r="E34" s="93"/>
      <c r="F34" s="32"/>
      <c r="G34" s="35"/>
    </row>
    <row r="35" spans="1:7" ht="15.75">
      <c r="A35" s="29">
        <v>32</v>
      </c>
      <c r="B35" s="34" t="s">
        <v>93</v>
      </c>
      <c r="C35" s="31" t="s">
        <v>18</v>
      </c>
      <c r="D35" s="49">
        <v>2.21</v>
      </c>
      <c r="E35" s="49">
        <v>2.75</v>
      </c>
      <c r="F35" s="32">
        <v>3039.3</v>
      </c>
      <c r="G35" s="33">
        <f>(D35*6+E35*6)*F35</f>
        <v>90449.568</v>
      </c>
    </row>
    <row r="36" spans="1:7" ht="123.75" customHeight="1">
      <c r="A36" s="29">
        <v>33</v>
      </c>
      <c r="B36" s="34" t="s">
        <v>178</v>
      </c>
      <c r="C36" s="31" t="s">
        <v>5</v>
      </c>
      <c r="D36" s="92" t="s">
        <v>288</v>
      </c>
      <c r="E36" s="93"/>
      <c r="F36" s="32"/>
      <c r="G36" s="35"/>
    </row>
    <row r="37" spans="1:7" ht="31.5" customHeight="1">
      <c r="A37" s="29">
        <v>34</v>
      </c>
      <c r="B37" s="34" t="s">
        <v>179</v>
      </c>
      <c r="C37" s="31" t="s">
        <v>5</v>
      </c>
      <c r="D37" s="92" t="s">
        <v>265</v>
      </c>
      <c r="E37" s="93"/>
      <c r="F37" s="32"/>
      <c r="G37" s="35"/>
    </row>
    <row r="38" spans="1:7" ht="15.75">
      <c r="A38" s="29">
        <v>35</v>
      </c>
      <c r="B38" s="34" t="s">
        <v>94</v>
      </c>
      <c r="C38" s="31" t="s">
        <v>5</v>
      </c>
      <c r="D38" s="92" t="s">
        <v>262</v>
      </c>
      <c r="E38" s="93"/>
      <c r="F38" s="32"/>
      <c r="G38" s="35"/>
    </row>
    <row r="39" spans="1:7" ht="15.75">
      <c r="A39" s="29">
        <v>36</v>
      </c>
      <c r="B39" s="34"/>
      <c r="C39" s="31"/>
      <c r="D39" s="49"/>
      <c r="E39" s="49"/>
      <c r="F39" s="32"/>
      <c r="G39" s="35"/>
    </row>
    <row r="40" spans="1:7" ht="47.25" customHeight="1">
      <c r="A40" s="29">
        <v>37</v>
      </c>
      <c r="B40" s="34" t="s">
        <v>92</v>
      </c>
      <c r="C40" s="31" t="s">
        <v>5</v>
      </c>
      <c r="D40" s="94" t="s">
        <v>266</v>
      </c>
      <c r="E40" s="95"/>
      <c r="F40" s="27"/>
      <c r="G40" s="35"/>
    </row>
    <row r="41" spans="1:7" ht="15.75">
      <c r="A41" s="29">
        <v>38</v>
      </c>
      <c r="B41" s="34" t="s">
        <v>64</v>
      </c>
      <c r="C41" s="31" t="s">
        <v>5</v>
      </c>
      <c r="D41" s="92" t="s">
        <v>286</v>
      </c>
      <c r="E41" s="93"/>
      <c r="F41" s="32"/>
      <c r="G41" s="35"/>
    </row>
    <row r="42" spans="1:7" ht="15.75">
      <c r="A42" s="29">
        <v>39</v>
      </c>
      <c r="B42" s="34" t="s">
        <v>93</v>
      </c>
      <c r="C42" s="31" t="s">
        <v>18</v>
      </c>
      <c r="D42" s="49">
        <v>1.78</v>
      </c>
      <c r="E42" s="49">
        <v>1.8</v>
      </c>
      <c r="F42" s="32">
        <v>3039.3</v>
      </c>
      <c r="G42" s="33">
        <f>(D42*6+E42*6)*F42</f>
        <v>65284.164000000004</v>
      </c>
    </row>
    <row r="43" spans="1:7" ht="109.5" customHeight="1">
      <c r="A43" s="29">
        <v>40</v>
      </c>
      <c r="B43" s="34" t="s">
        <v>178</v>
      </c>
      <c r="C43" s="31" t="s">
        <v>5</v>
      </c>
      <c r="D43" s="92" t="s">
        <v>288</v>
      </c>
      <c r="E43" s="93"/>
      <c r="F43" s="32"/>
      <c r="G43" s="35"/>
    </row>
    <row r="44" spans="1:7" ht="31.5" customHeight="1">
      <c r="A44" s="29">
        <v>41</v>
      </c>
      <c r="B44" s="34" t="s">
        <v>179</v>
      </c>
      <c r="C44" s="31" t="s">
        <v>5</v>
      </c>
      <c r="D44" s="92" t="s">
        <v>265</v>
      </c>
      <c r="E44" s="93"/>
      <c r="F44" s="32"/>
      <c r="G44" s="35"/>
    </row>
    <row r="45" spans="1:7" ht="15.75">
      <c r="A45" s="29">
        <v>42</v>
      </c>
      <c r="B45" s="34" t="s">
        <v>94</v>
      </c>
      <c r="C45" s="31" t="s">
        <v>5</v>
      </c>
      <c r="D45" s="92" t="s">
        <v>262</v>
      </c>
      <c r="E45" s="93"/>
      <c r="F45" s="32"/>
      <c r="G45" s="35"/>
    </row>
    <row r="46" spans="1:7" ht="15.75">
      <c r="A46" s="29">
        <v>43</v>
      </c>
      <c r="B46" s="34"/>
      <c r="C46" s="31"/>
      <c r="D46" s="49"/>
      <c r="E46" s="49"/>
      <c r="F46" s="32"/>
      <c r="G46" s="35"/>
    </row>
    <row r="47" spans="1:7" ht="93" customHeight="1">
      <c r="A47" s="29">
        <v>44</v>
      </c>
      <c r="B47" s="34" t="s">
        <v>92</v>
      </c>
      <c r="C47" s="31" t="s">
        <v>5</v>
      </c>
      <c r="D47" s="94" t="s">
        <v>267</v>
      </c>
      <c r="E47" s="95"/>
      <c r="F47" s="27"/>
      <c r="G47" s="35"/>
    </row>
    <row r="48" spans="1:7" ht="15.75">
      <c r="A48" s="29">
        <v>45</v>
      </c>
      <c r="B48" s="34" t="s">
        <v>64</v>
      </c>
      <c r="C48" s="31" t="s">
        <v>5</v>
      </c>
      <c r="D48" s="92" t="s">
        <v>286</v>
      </c>
      <c r="E48" s="93"/>
      <c r="F48" s="32"/>
      <c r="G48" s="35"/>
    </row>
    <row r="49" spans="1:7" ht="15.75">
      <c r="A49" s="29">
        <v>46</v>
      </c>
      <c r="B49" s="34" t="s">
        <v>93</v>
      </c>
      <c r="C49" s="31" t="s">
        <v>18</v>
      </c>
      <c r="D49" s="49">
        <v>4.53</v>
      </c>
      <c r="E49" s="49">
        <v>4.53</v>
      </c>
      <c r="F49" s="32">
        <v>3039.3</v>
      </c>
      <c r="G49" s="33">
        <f>(D49*6+E49*6)*F49</f>
        <v>165216.348</v>
      </c>
    </row>
    <row r="50" spans="1:7" ht="103.5" customHeight="1">
      <c r="A50" s="29">
        <v>47</v>
      </c>
      <c r="B50" s="34" t="s">
        <v>178</v>
      </c>
      <c r="C50" s="31" t="s">
        <v>5</v>
      </c>
      <c r="D50" s="92" t="s">
        <v>288</v>
      </c>
      <c r="E50" s="93"/>
      <c r="F50" s="32"/>
      <c r="G50" s="35"/>
    </row>
    <row r="51" spans="1:7" ht="31.5" customHeight="1">
      <c r="A51" s="29">
        <v>48</v>
      </c>
      <c r="B51" s="34" t="s">
        <v>179</v>
      </c>
      <c r="C51" s="31" t="s">
        <v>5</v>
      </c>
      <c r="D51" s="92" t="s">
        <v>265</v>
      </c>
      <c r="E51" s="93"/>
      <c r="F51" s="32"/>
      <c r="G51" s="35"/>
    </row>
    <row r="52" spans="1:7" ht="15.75">
      <c r="A52" s="29">
        <v>49</v>
      </c>
      <c r="B52" s="34" t="s">
        <v>94</v>
      </c>
      <c r="C52" s="31" t="s">
        <v>5</v>
      </c>
      <c r="D52" s="92" t="s">
        <v>262</v>
      </c>
      <c r="E52" s="93"/>
      <c r="F52" s="32"/>
      <c r="G52" s="35"/>
    </row>
    <row r="53" spans="1:7" ht="15.75">
      <c r="A53" s="29">
        <v>50</v>
      </c>
      <c r="B53" s="34"/>
      <c r="C53" s="31"/>
      <c r="D53" s="49"/>
      <c r="E53" s="49"/>
      <c r="F53" s="32"/>
      <c r="G53" s="35"/>
    </row>
    <row r="54" spans="1:7" ht="15.75">
      <c r="A54" s="29">
        <v>58</v>
      </c>
      <c r="B54" s="34" t="s">
        <v>92</v>
      </c>
      <c r="C54" s="31" t="s">
        <v>5</v>
      </c>
      <c r="D54" s="94" t="s">
        <v>268</v>
      </c>
      <c r="E54" s="95"/>
      <c r="F54" s="27"/>
      <c r="G54" s="35"/>
    </row>
    <row r="55" spans="1:7" ht="15.75">
      <c r="A55" s="29">
        <v>59</v>
      </c>
      <c r="B55" s="34" t="s">
        <v>64</v>
      </c>
      <c r="C55" s="31" t="s">
        <v>5</v>
      </c>
      <c r="D55" s="92" t="s">
        <v>286</v>
      </c>
      <c r="E55" s="93"/>
      <c r="F55" s="32"/>
      <c r="G55" s="35"/>
    </row>
    <row r="56" spans="1:7" ht="15.75">
      <c r="A56" s="29">
        <v>60</v>
      </c>
      <c r="B56" s="34" t="s">
        <v>93</v>
      </c>
      <c r="C56" s="31" t="s">
        <v>18</v>
      </c>
      <c r="D56" s="49">
        <v>0.06</v>
      </c>
      <c r="E56" s="49">
        <v>0.06</v>
      </c>
      <c r="F56" s="32">
        <v>3039.3</v>
      </c>
      <c r="G56" s="33">
        <f>(D56*6+E56*6)*F56</f>
        <v>2188.2960000000003</v>
      </c>
    </row>
    <row r="57" spans="1:7" ht="104.25" customHeight="1">
      <c r="A57" s="29">
        <v>61</v>
      </c>
      <c r="B57" s="34" t="s">
        <v>178</v>
      </c>
      <c r="C57" s="31" t="s">
        <v>5</v>
      </c>
      <c r="D57" s="92" t="s">
        <v>288</v>
      </c>
      <c r="E57" s="93"/>
      <c r="F57" s="32"/>
      <c r="G57" s="35"/>
    </row>
    <row r="58" spans="1:7" ht="15.75">
      <c r="A58" s="29">
        <v>62</v>
      </c>
      <c r="B58" s="34" t="s">
        <v>179</v>
      </c>
      <c r="C58" s="31" t="s">
        <v>5</v>
      </c>
      <c r="D58" s="92" t="s">
        <v>269</v>
      </c>
      <c r="E58" s="93"/>
      <c r="F58" s="32"/>
      <c r="G58" s="35"/>
    </row>
    <row r="59" spans="1:7" ht="45" customHeight="1">
      <c r="A59" s="29">
        <v>63</v>
      </c>
      <c r="B59" s="34" t="s">
        <v>94</v>
      </c>
      <c r="C59" s="31" t="s">
        <v>5</v>
      </c>
      <c r="D59" s="92" t="s">
        <v>270</v>
      </c>
      <c r="E59" s="93"/>
      <c r="F59" s="32"/>
      <c r="G59" s="35"/>
    </row>
    <row r="60" spans="1:7" ht="45" customHeight="1">
      <c r="A60" s="29">
        <v>64</v>
      </c>
      <c r="B60" s="34"/>
      <c r="C60" s="31"/>
      <c r="D60" s="49"/>
      <c r="E60" s="49"/>
      <c r="F60" s="32"/>
      <c r="G60" s="35"/>
    </row>
    <row r="61" spans="1:7" ht="47.25" customHeight="1">
      <c r="A61" s="29">
        <v>65</v>
      </c>
      <c r="B61" s="34" t="s">
        <v>92</v>
      </c>
      <c r="C61" s="31" t="s">
        <v>5</v>
      </c>
      <c r="D61" s="94" t="s">
        <v>271</v>
      </c>
      <c r="E61" s="95"/>
      <c r="F61" s="27"/>
      <c r="G61" s="35"/>
    </row>
    <row r="62" spans="1:7" ht="15.75">
      <c r="A62" s="29">
        <v>66</v>
      </c>
      <c r="B62" s="34" t="s">
        <v>64</v>
      </c>
      <c r="C62" s="31" t="s">
        <v>5</v>
      </c>
      <c r="D62" s="92" t="s">
        <v>286</v>
      </c>
      <c r="E62" s="93"/>
      <c r="F62" s="32"/>
      <c r="G62" s="35"/>
    </row>
    <row r="63" spans="1:7" ht="15.75">
      <c r="A63" s="29">
        <v>67</v>
      </c>
      <c r="B63" s="34" t="s">
        <v>93</v>
      </c>
      <c r="C63" s="31" t="s">
        <v>18</v>
      </c>
      <c r="D63" s="49">
        <v>0.14</v>
      </c>
      <c r="E63" s="49">
        <v>0.14</v>
      </c>
      <c r="F63" s="32">
        <v>3039.3</v>
      </c>
      <c r="G63" s="33">
        <f>(D63*6+E63*6)*F63</f>
        <v>5106.024</v>
      </c>
    </row>
    <row r="64" spans="1:7" ht="114" customHeight="1">
      <c r="A64" s="29">
        <v>68</v>
      </c>
      <c r="B64" s="34" t="s">
        <v>178</v>
      </c>
      <c r="C64" s="31" t="s">
        <v>5</v>
      </c>
      <c r="D64" s="92" t="s">
        <v>288</v>
      </c>
      <c r="E64" s="93"/>
      <c r="F64" s="32"/>
      <c r="G64" s="35"/>
    </row>
    <row r="65" spans="1:7" ht="31.5" customHeight="1">
      <c r="A65" s="29">
        <v>69</v>
      </c>
      <c r="B65" s="34" t="s">
        <v>179</v>
      </c>
      <c r="C65" s="31" t="s">
        <v>5</v>
      </c>
      <c r="D65" s="92" t="s">
        <v>272</v>
      </c>
      <c r="E65" s="93"/>
      <c r="F65" s="32"/>
      <c r="G65" s="35"/>
    </row>
    <row r="66" spans="1:7" ht="15.75">
      <c r="A66" s="29">
        <v>70</v>
      </c>
      <c r="B66" s="34" t="s">
        <v>94</v>
      </c>
      <c r="C66" s="31" t="s">
        <v>5</v>
      </c>
      <c r="D66" s="92" t="s">
        <v>262</v>
      </c>
      <c r="E66" s="93"/>
      <c r="F66" s="32"/>
      <c r="G66" s="35"/>
    </row>
    <row r="67" spans="1:7" ht="15.75">
      <c r="A67" s="29">
        <v>71</v>
      </c>
      <c r="B67" s="34"/>
      <c r="C67" s="31"/>
      <c r="D67" s="49"/>
      <c r="E67" s="49"/>
      <c r="F67" s="32"/>
      <c r="G67" s="35"/>
    </row>
    <row r="68" spans="1:7" ht="31.5" customHeight="1">
      <c r="A68" s="29">
        <v>72</v>
      </c>
      <c r="B68" s="34" t="s">
        <v>92</v>
      </c>
      <c r="C68" s="31" t="s">
        <v>5</v>
      </c>
      <c r="D68" s="94" t="s">
        <v>273</v>
      </c>
      <c r="E68" s="95"/>
      <c r="F68" s="27"/>
      <c r="G68" s="35"/>
    </row>
    <row r="69" spans="1:7" ht="15.75">
      <c r="A69" s="29">
        <v>73</v>
      </c>
      <c r="B69" s="34" t="s">
        <v>64</v>
      </c>
      <c r="C69" s="31" t="s">
        <v>5</v>
      </c>
      <c r="D69" s="92" t="s">
        <v>286</v>
      </c>
      <c r="E69" s="93"/>
      <c r="F69" s="32"/>
      <c r="G69" s="35"/>
    </row>
    <row r="70" spans="1:7" ht="15.75">
      <c r="A70" s="29">
        <v>74</v>
      </c>
      <c r="B70" s="34" t="s">
        <v>93</v>
      </c>
      <c r="C70" s="31" t="s">
        <v>18</v>
      </c>
      <c r="D70" s="49">
        <v>0.04</v>
      </c>
      <c r="E70" s="49">
        <v>0.04</v>
      </c>
      <c r="F70" s="32">
        <v>3039.3</v>
      </c>
      <c r="G70" s="33">
        <f>(D70*6+E70*6)*F70</f>
        <v>1458.864</v>
      </c>
    </row>
    <row r="71" spans="1:7" ht="100.5" customHeight="1">
      <c r="A71" s="29">
        <v>75</v>
      </c>
      <c r="B71" s="34" t="s">
        <v>178</v>
      </c>
      <c r="C71" s="31" t="s">
        <v>5</v>
      </c>
      <c r="D71" s="92" t="s">
        <v>288</v>
      </c>
      <c r="E71" s="93"/>
      <c r="F71" s="32"/>
      <c r="G71" s="35"/>
    </row>
    <row r="72" spans="1:7" ht="15.75">
      <c r="A72" s="29">
        <v>76</v>
      </c>
      <c r="B72" s="34" t="s">
        <v>179</v>
      </c>
      <c r="C72" s="31" t="s">
        <v>5</v>
      </c>
      <c r="D72" s="92" t="s">
        <v>274</v>
      </c>
      <c r="E72" s="93"/>
      <c r="F72" s="32"/>
      <c r="G72" s="35"/>
    </row>
    <row r="73" spans="1:7" ht="15.75">
      <c r="A73" s="29">
        <v>77</v>
      </c>
      <c r="B73" s="34" t="s">
        <v>94</v>
      </c>
      <c r="C73" s="31" t="s">
        <v>5</v>
      </c>
      <c r="D73" s="92" t="s">
        <v>262</v>
      </c>
      <c r="E73" s="93"/>
      <c r="F73" s="32"/>
      <c r="G73" s="35"/>
    </row>
    <row r="74" spans="1:7" ht="15.75">
      <c r="A74" s="29">
        <v>78</v>
      </c>
      <c r="B74" s="34"/>
      <c r="C74" s="31"/>
      <c r="D74" s="49"/>
      <c r="E74" s="49"/>
      <c r="F74" s="32"/>
      <c r="G74" s="35"/>
    </row>
    <row r="75" spans="1:7" ht="63" customHeight="1">
      <c r="A75" s="29">
        <v>86</v>
      </c>
      <c r="B75" s="34" t="s">
        <v>92</v>
      </c>
      <c r="C75" s="31" t="s">
        <v>5</v>
      </c>
      <c r="D75" s="94" t="s">
        <v>275</v>
      </c>
      <c r="E75" s="95"/>
      <c r="F75" s="27"/>
      <c r="G75" s="35"/>
    </row>
    <row r="76" spans="1:7" ht="15.75">
      <c r="A76" s="29">
        <v>87</v>
      </c>
      <c r="B76" s="34" t="s">
        <v>64</v>
      </c>
      <c r="C76" s="31" t="s">
        <v>5</v>
      </c>
      <c r="D76" s="92" t="s">
        <v>286</v>
      </c>
      <c r="E76" s="93"/>
      <c r="F76" s="32"/>
      <c r="G76" s="35"/>
    </row>
    <row r="77" spans="1:7" ht="15.75">
      <c r="A77" s="29">
        <v>88</v>
      </c>
      <c r="B77" s="34" t="s">
        <v>93</v>
      </c>
      <c r="C77" s="31" t="s">
        <v>18</v>
      </c>
      <c r="D77" s="49">
        <v>3.88</v>
      </c>
      <c r="E77" s="49">
        <v>3.88</v>
      </c>
      <c r="F77" s="32">
        <v>3039.3</v>
      </c>
      <c r="G77" s="33">
        <f>(D77*6+E77*6)*F77</f>
        <v>141509.80800000002</v>
      </c>
    </row>
    <row r="78" spans="1:7" ht="31.5">
      <c r="A78" s="29">
        <v>89</v>
      </c>
      <c r="B78" s="34" t="s">
        <v>178</v>
      </c>
      <c r="C78" s="31" t="s">
        <v>5</v>
      </c>
      <c r="D78" s="92" t="s">
        <v>288</v>
      </c>
      <c r="E78" s="93"/>
      <c r="F78" s="32"/>
      <c r="G78" s="35"/>
    </row>
    <row r="79" spans="1:7" ht="15.75">
      <c r="A79" s="29">
        <v>90</v>
      </c>
      <c r="B79" s="34" t="s">
        <v>179</v>
      </c>
      <c r="C79" s="31" t="s">
        <v>5</v>
      </c>
      <c r="D79" s="92" t="s">
        <v>276</v>
      </c>
      <c r="E79" s="93"/>
      <c r="F79" s="32"/>
      <c r="G79" s="35"/>
    </row>
    <row r="80" spans="1:7" ht="15.75">
      <c r="A80" s="29">
        <v>91</v>
      </c>
      <c r="B80" s="34" t="s">
        <v>94</v>
      </c>
      <c r="C80" s="31" t="s">
        <v>5</v>
      </c>
      <c r="D80" s="92" t="s">
        <v>277</v>
      </c>
      <c r="E80" s="93"/>
      <c r="F80" s="32"/>
      <c r="G80" s="35"/>
    </row>
    <row r="81" spans="1:7" ht="15.75">
      <c r="A81" s="29">
        <v>92</v>
      </c>
      <c r="B81" s="34"/>
      <c r="C81" s="31"/>
      <c r="D81" s="49"/>
      <c r="E81" s="49"/>
      <c r="F81" s="32"/>
      <c r="G81" s="35"/>
    </row>
    <row r="82" spans="1:7" ht="47.25" customHeight="1">
      <c r="A82" s="29">
        <v>93</v>
      </c>
      <c r="B82" s="34" t="s">
        <v>92</v>
      </c>
      <c r="C82" s="31" t="s">
        <v>5</v>
      </c>
      <c r="D82" s="94" t="s">
        <v>278</v>
      </c>
      <c r="E82" s="95"/>
      <c r="F82" s="27"/>
      <c r="G82" s="35"/>
    </row>
    <row r="83" spans="1:7" ht="15.75">
      <c r="A83" s="29">
        <v>94</v>
      </c>
      <c r="B83" s="34" t="s">
        <v>64</v>
      </c>
      <c r="C83" s="31" t="s">
        <v>5</v>
      </c>
      <c r="D83" s="92" t="s">
        <v>286</v>
      </c>
      <c r="E83" s="93"/>
      <c r="F83" s="32"/>
      <c r="G83" s="35"/>
    </row>
    <row r="84" spans="1:7" ht="15.75">
      <c r="A84" s="29">
        <v>95</v>
      </c>
      <c r="B84" s="34" t="s">
        <v>93</v>
      </c>
      <c r="C84" s="31" t="s">
        <v>18</v>
      </c>
      <c r="D84" s="49">
        <v>0.11</v>
      </c>
      <c r="E84" s="49">
        <v>0.45</v>
      </c>
      <c r="F84" s="32">
        <v>3039.3</v>
      </c>
      <c r="G84" s="33">
        <f>(D84*6+E84*6)*F84</f>
        <v>10212.048</v>
      </c>
    </row>
    <row r="85" spans="1:7" ht="88.5" customHeight="1">
      <c r="A85" s="29">
        <v>96</v>
      </c>
      <c r="B85" s="34" t="s">
        <v>178</v>
      </c>
      <c r="C85" s="31" t="s">
        <v>5</v>
      </c>
      <c r="D85" s="92" t="s">
        <v>288</v>
      </c>
      <c r="E85" s="93"/>
      <c r="F85" s="32"/>
      <c r="G85" s="35"/>
    </row>
    <row r="86" spans="1:7" ht="15.75">
      <c r="A86" s="29">
        <v>97</v>
      </c>
      <c r="B86" s="34" t="s">
        <v>179</v>
      </c>
      <c r="C86" s="31" t="s">
        <v>5</v>
      </c>
      <c r="D86" s="90" t="s">
        <v>276</v>
      </c>
      <c r="E86" s="91"/>
      <c r="F86" s="32"/>
      <c r="G86" s="35"/>
    </row>
    <row r="87" spans="1:7" ht="31.5" customHeight="1">
      <c r="A87" s="29">
        <v>98</v>
      </c>
      <c r="B87" s="34" t="s">
        <v>94</v>
      </c>
      <c r="C87" s="31" t="s">
        <v>5</v>
      </c>
      <c r="D87" s="90" t="s">
        <v>279</v>
      </c>
      <c r="E87" s="91"/>
      <c r="F87" s="32"/>
      <c r="G87" s="35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2" customFormat="1" ht="24.75" customHeight="1">
      <c r="B1" s="99" t="s">
        <v>309</v>
      </c>
      <c r="C1" s="99"/>
      <c r="D1" s="99"/>
    </row>
    <row r="2" spans="2:4" ht="24.75" customHeight="1">
      <c r="B2" s="16" t="s">
        <v>310</v>
      </c>
      <c r="C2" s="50"/>
      <c r="D2" s="50"/>
    </row>
    <row r="3" spans="1:4" ht="34.5" customHeight="1">
      <c r="A3" s="26" t="s">
        <v>0</v>
      </c>
      <c r="B3" s="26" t="s">
        <v>1</v>
      </c>
      <c r="C3" s="26" t="s">
        <v>2</v>
      </c>
      <c r="D3" s="26" t="s">
        <v>3</v>
      </c>
    </row>
    <row r="4" spans="1:4" s="54" customFormat="1" ht="15.75">
      <c r="A4" s="51">
        <v>1</v>
      </c>
      <c r="B4" s="52" t="s">
        <v>4</v>
      </c>
      <c r="C4" s="53" t="s">
        <v>5</v>
      </c>
      <c r="D4" s="53" t="str">
        <f>'[2]2.1'!D6</f>
        <v>27.03.2018 г.</v>
      </c>
    </row>
    <row r="5" spans="1:4" s="54" customFormat="1" ht="15.75">
      <c r="A5" s="51">
        <v>2</v>
      </c>
      <c r="B5" s="55" t="s">
        <v>95</v>
      </c>
      <c r="C5" s="53" t="s">
        <v>5</v>
      </c>
      <c r="D5" s="56" t="s">
        <v>229</v>
      </c>
    </row>
    <row r="6" spans="1:4" s="54" customFormat="1" ht="15.75">
      <c r="A6" s="51">
        <v>3</v>
      </c>
      <c r="B6" s="55" t="s">
        <v>95</v>
      </c>
      <c r="C6" s="53"/>
      <c r="D6" s="56" t="s">
        <v>242</v>
      </c>
    </row>
    <row r="7" spans="1:4" s="54" customFormat="1" ht="15.75">
      <c r="A7" s="51">
        <v>4</v>
      </c>
      <c r="B7" s="55" t="s">
        <v>96</v>
      </c>
      <c r="C7" s="53" t="s">
        <v>5</v>
      </c>
      <c r="D7" s="56" t="s">
        <v>243</v>
      </c>
    </row>
    <row r="8" spans="1:4" s="54" customFormat="1" ht="15.75">
      <c r="A8" s="51">
        <v>5</v>
      </c>
      <c r="B8" s="55" t="s">
        <v>64</v>
      </c>
      <c r="C8" s="53" t="s">
        <v>5</v>
      </c>
      <c r="D8" s="53" t="s">
        <v>34</v>
      </c>
    </row>
    <row r="9" spans="1:4" s="54" customFormat="1" ht="15.75">
      <c r="A9" s="51">
        <v>6</v>
      </c>
      <c r="B9" s="55" t="s">
        <v>311</v>
      </c>
      <c r="C9" s="53" t="s">
        <v>312</v>
      </c>
      <c r="D9" s="53">
        <v>32.76</v>
      </c>
    </row>
    <row r="10" spans="1:4" s="54" customFormat="1" ht="15.75">
      <c r="A10" s="51">
        <v>7</v>
      </c>
      <c r="B10" s="55" t="s">
        <v>313</v>
      </c>
      <c r="C10" s="53" t="s">
        <v>312</v>
      </c>
      <c r="D10" s="53">
        <v>27.86</v>
      </c>
    </row>
    <row r="11" spans="1:4" s="54" customFormat="1" ht="15.75">
      <c r="A11" s="51">
        <v>8</v>
      </c>
      <c r="B11" s="55" t="s">
        <v>98</v>
      </c>
      <c r="C11" s="53" t="s">
        <v>5</v>
      </c>
      <c r="D11" s="53" t="s">
        <v>246</v>
      </c>
    </row>
    <row r="12" spans="1:4" s="54" customFormat="1" ht="15.75">
      <c r="A12" s="51">
        <v>9</v>
      </c>
      <c r="B12" s="55" t="s">
        <v>99</v>
      </c>
      <c r="C12" s="53" t="s">
        <v>5</v>
      </c>
      <c r="D12" s="53" t="s">
        <v>314</v>
      </c>
    </row>
    <row r="13" spans="1:4" s="54" customFormat="1" ht="31.5">
      <c r="A13" s="51">
        <v>10</v>
      </c>
      <c r="B13" s="55" t="s">
        <v>100</v>
      </c>
      <c r="C13" s="53" t="s">
        <v>5</v>
      </c>
      <c r="D13" s="57" t="s">
        <v>315</v>
      </c>
    </row>
    <row r="14" spans="1:4" s="54" customFormat="1" ht="15.75">
      <c r="A14" s="51">
        <v>11</v>
      </c>
      <c r="B14" s="55" t="s">
        <v>101</v>
      </c>
      <c r="C14" s="53" t="s">
        <v>5</v>
      </c>
      <c r="D14" s="53" t="s">
        <v>316</v>
      </c>
    </row>
    <row r="15" spans="1:4" s="54" customFormat="1" ht="31.5">
      <c r="A15" s="51">
        <v>12</v>
      </c>
      <c r="B15" s="55" t="s">
        <v>247</v>
      </c>
      <c r="C15" s="53" t="s">
        <v>317</v>
      </c>
      <c r="D15" s="53">
        <v>4.4</v>
      </c>
    </row>
    <row r="16" spans="1:4" s="54" customFormat="1" ht="31.5">
      <c r="A16" s="51">
        <v>13</v>
      </c>
      <c r="B16" s="55" t="s">
        <v>248</v>
      </c>
      <c r="C16" s="53" t="s">
        <v>317</v>
      </c>
      <c r="D16" s="53">
        <v>7.6</v>
      </c>
    </row>
    <row r="17" spans="1:4" s="58" customFormat="1" ht="47.25">
      <c r="A17" s="51">
        <v>14</v>
      </c>
      <c r="B17" s="55" t="s">
        <v>249</v>
      </c>
      <c r="C17" s="53" t="s">
        <v>318</v>
      </c>
      <c r="D17" s="53">
        <v>0.012</v>
      </c>
    </row>
    <row r="18" spans="1:4" s="58" customFormat="1" ht="84.75" customHeight="1">
      <c r="A18" s="51">
        <v>15</v>
      </c>
      <c r="B18" s="55" t="s">
        <v>102</v>
      </c>
      <c r="C18" s="53" t="s">
        <v>5</v>
      </c>
      <c r="D18" s="59" t="s">
        <v>319</v>
      </c>
    </row>
    <row r="19" spans="1:4" s="58" customFormat="1" ht="17.25" customHeight="1">
      <c r="A19" s="51">
        <v>16</v>
      </c>
      <c r="B19" s="52" t="s">
        <v>95</v>
      </c>
      <c r="C19" s="53" t="s">
        <v>5</v>
      </c>
      <c r="D19" s="60" t="s">
        <v>229</v>
      </c>
    </row>
    <row r="20" spans="1:4" s="58" customFormat="1" ht="15.75">
      <c r="A20" s="51">
        <v>17</v>
      </c>
      <c r="B20" s="55" t="s">
        <v>95</v>
      </c>
      <c r="C20" s="53"/>
      <c r="D20" s="56" t="s">
        <v>242</v>
      </c>
    </row>
    <row r="21" spans="1:4" s="58" customFormat="1" ht="15.75">
      <c r="A21" s="51">
        <v>18</v>
      </c>
      <c r="B21" s="55" t="s">
        <v>96</v>
      </c>
      <c r="C21" s="53" t="s">
        <v>5</v>
      </c>
      <c r="D21" s="56" t="s">
        <v>243</v>
      </c>
    </row>
    <row r="22" spans="1:4" s="58" customFormat="1" ht="15.75">
      <c r="A22" s="51">
        <v>19</v>
      </c>
      <c r="B22" s="55" t="s">
        <v>64</v>
      </c>
      <c r="C22" s="53" t="s">
        <v>5</v>
      </c>
      <c r="D22" s="53" t="s">
        <v>34</v>
      </c>
    </row>
    <row r="23" spans="1:4" s="58" customFormat="1" ht="15.75">
      <c r="A23" s="51">
        <v>20</v>
      </c>
      <c r="B23" s="55" t="s">
        <v>244</v>
      </c>
      <c r="C23" s="53" t="s">
        <v>312</v>
      </c>
      <c r="D23" s="53">
        <v>32.76</v>
      </c>
    </row>
    <row r="24" spans="1:4" s="58" customFormat="1" ht="15.75">
      <c r="A24" s="51">
        <v>21</v>
      </c>
      <c r="B24" s="55" t="s">
        <v>245</v>
      </c>
      <c r="C24" s="53" t="s">
        <v>312</v>
      </c>
      <c r="D24" s="61">
        <v>27.86</v>
      </c>
    </row>
    <row r="25" spans="1:4" s="58" customFormat="1" ht="15.75">
      <c r="A25" s="51">
        <v>22</v>
      </c>
      <c r="B25" s="55" t="s">
        <v>98</v>
      </c>
      <c r="C25" s="53" t="s">
        <v>5</v>
      </c>
      <c r="D25" s="53" t="s">
        <v>246</v>
      </c>
    </row>
    <row r="26" spans="1:4" s="58" customFormat="1" ht="15.75">
      <c r="A26" s="51">
        <v>23</v>
      </c>
      <c r="B26" s="55" t="s">
        <v>99</v>
      </c>
      <c r="C26" s="53" t="s">
        <v>5</v>
      </c>
      <c r="D26" s="53" t="s">
        <v>256</v>
      </c>
    </row>
    <row r="27" spans="1:4" s="58" customFormat="1" ht="31.5" customHeight="1">
      <c r="A27" s="51">
        <v>24</v>
      </c>
      <c r="B27" s="55" t="s">
        <v>100</v>
      </c>
      <c r="C27" s="53" t="s">
        <v>5</v>
      </c>
      <c r="D27" s="59" t="s">
        <v>315</v>
      </c>
    </row>
    <row r="28" spans="1:4" s="58" customFormat="1" ht="24" customHeight="1">
      <c r="A28" s="51">
        <v>25</v>
      </c>
      <c r="B28" s="55" t="s">
        <v>101</v>
      </c>
      <c r="C28" s="53" t="s">
        <v>5</v>
      </c>
      <c r="D28" s="53" t="s">
        <v>320</v>
      </c>
    </row>
    <row r="29" spans="1:4" s="58" customFormat="1" ht="31.5">
      <c r="A29" s="51">
        <v>26</v>
      </c>
      <c r="B29" s="55" t="s">
        <v>247</v>
      </c>
      <c r="C29" s="53" t="s">
        <v>317</v>
      </c>
      <c r="D29" s="53">
        <v>4.4</v>
      </c>
    </row>
    <row r="30" spans="1:4" s="58" customFormat="1" ht="31.5">
      <c r="A30" s="51">
        <v>27</v>
      </c>
      <c r="B30" s="55" t="s">
        <v>248</v>
      </c>
      <c r="C30" s="53" t="s">
        <v>317</v>
      </c>
      <c r="D30" s="53">
        <v>7.6</v>
      </c>
    </row>
    <row r="31" spans="1:4" s="58" customFormat="1" ht="31.5">
      <c r="A31" s="51">
        <v>28</v>
      </c>
      <c r="B31" s="55" t="s">
        <v>249</v>
      </c>
      <c r="C31" s="53" t="s">
        <v>5</v>
      </c>
      <c r="D31" s="53">
        <v>0.012</v>
      </c>
    </row>
    <row r="32" spans="1:4" s="58" customFormat="1" ht="73.5" customHeight="1">
      <c r="A32" s="51">
        <v>29</v>
      </c>
      <c r="B32" s="55" t="s">
        <v>102</v>
      </c>
      <c r="C32" s="53" t="s">
        <v>5</v>
      </c>
      <c r="D32" s="59" t="s">
        <v>319</v>
      </c>
    </row>
    <row r="33" spans="1:4" s="58" customFormat="1" ht="15.75">
      <c r="A33" s="51">
        <v>30</v>
      </c>
      <c r="B33" s="55" t="s">
        <v>95</v>
      </c>
      <c r="C33" s="53" t="s">
        <v>5</v>
      </c>
      <c r="D33" s="56" t="s">
        <v>251</v>
      </c>
    </row>
    <row r="34" spans="1:4" s="58" customFormat="1" ht="15.75">
      <c r="A34" s="51">
        <v>31</v>
      </c>
      <c r="B34" s="52" t="s">
        <v>96</v>
      </c>
      <c r="C34" s="53" t="s">
        <v>5</v>
      </c>
      <c r="D34" s="56" t="s">
        <v>243</v>
      </c>
    </row>
    <row r="35" spans="1:4" s="58" customFormat="1" ht="15.75">
      <c r="A35" s="51">
        <v>32</v>
      </c>
      <c r="B35" s="55" t="s">
        <v>64</v>
      </c>
      <c r="C35" s="53" t="s">
        <v>5</v>
      </c>
      <c r="D35" s="56" t="s">
        <v>34</v>
      </c>
    </row>
    <row r="36" spans="1:4" s="58" customFormat="1" ht="15.75">
      <c r="A36" s="51">
        <v>33</v>
      </c>
      <c r="B36" s="55" t="s">
        <v>97</v>
      </c>
      <c r="C36" s="53" t="s">
        <v>312</v>
      </c>
      <c r="D36" s="53">
        <v>202.7</v>
      </c>
    </row>
    <row r="37" spans="1:4" s="58" customFormat="1" ht="15.75">
      <c r="A37" s="51">
        <v>34</v>
      </c>
      <c r="B37" s="55" t="s">
        <v>98</v>
      </c>
      <c r="C37" s="53" t="s">
        <v>5</v>
      </c>
      <c r="D37" s="53" t="s">
        <v>321</v>
      </c>
    </row>
    <row r="38" spans="1:4" s="58" customFormat="1" ht="15.75">
      <c r="A38" s="51">
        <v>35</v>
      </c>
      <c r="B38" s="55" t="s">
        <v>99</v>
      </c>
      <c r="C38" s="53" t="s">
        <v>5</v>
      </c>
      <c r="D38" s="53" t="s">
        <v>322</v>
      </c>
    </row>
    <row r="39" spans="1:4" s="58" customFormat="1" ht="31.5">
      <c r="A39" s="51">
        <v>36</v>
      </c>
      <c r="B39" s="55" t="s">
        <v>100</v>
      </c>
      <c r="C39" s="53" t="s">
        <v>5</v>
      </c>
      <c r="D39" s="59" t="s">
        <v>323</v>
      </c>
    </row>
    <row r="40" spans="1:4" s="58" customFormat="1" ht="15.75">
      <c r="A40" s="51">
        <v>37</v>
      </c>
      <c r="B40" s="55" t="s">
        <v>101</v>
      </c>
      <c r="C40" s="53" t="s">
        <v>5</v>
      </c>
      <c r="D40" s="53" t="s">
        <v>316</v>
      </c>
    </row>
    <row r="41" spans="1:4" s="58" customFormat="1" ht="15.75">
      <c r="A41" s="51">
        <v>38</v>
      </c>
      <c r="B41" s="55" t="s">
        <v>180</v>
      </c>
      <c r="C41" s="53" t="s">
        <v>317</v>
      </c>
      <c r="D41" s="53">
        <v>3.2</v>
      </c>
    </row>
    <row r="42" spans="1:4" s="58" customFormat="1" ht="47.25">
      <c r="A42" s="51">
        <v>39</v>
      </c>
      <c r="B42" s="55" t="s">
        <v>252</v>
      </c>
      <c r="C42" s="53" t="s">
        <v>324</v>
      </c>
      <c r="D42" s="53">
        <v>0.012</v>
      </c>
    </row>
    <row r="43" spans="1:4" s="58" customFormat="1" ht="94.5">
      <c r="A43" s="51">
        <v>40</v>
      </c>
      <c r="B43" s="55" t="s">
        <v>102</v>
      </c>
      <c r="C43" s="53" t="s">
        <v>5</v>
      </c>
      <c r="D43" s="62" t="s">
        <v>319</v>
      </c>
    </row>
    <row r="44" spans="1:4" s="58" customFormat="1" ht="15.75">
      <c r="A44" s="51">
        <v>41</v>
      </c>
      <c r="B44" s="55" t="s">
        <v>95</v>
      </c>
      <c r="C44" s="53" t="s">
        <v>5</v>
      </c>
      <c r="D44" s="56" t="s">
        <v>251</v>
      </c>
    </row>
    <row r="45" spans="1:4" s="58" customFormat="1" ht="15.75">
      <c r="A45" s="51">
        <v>42</v>
      </c>
      <c r="B45" s="55" t="s">
        <v>96</v>
      </c>
      <c r="C45" s="53" t="s">
        <v>5</v>
      </c>
      <c r="D45" s="56" t="s">
        <v>243</v>
      </c>
    </row>
    <row r="46" spans="1:4" s="58" customFormat="1" ht="15.75">
      <c r="A46" s="51">
        <v>43</v>
      </c>
      <c r="B46" s="52" t="s">
        <v>64</v>
      </c>
      <c r="C46" s="53" t="s">
        <v>5</v>
      </c>
      <c r="D46" s="56" t="s">
        <v>34</v>
      </c>
    </row>
    <row r="47" spans="1:4" s="58" customFormat="1" ht="15.75">
      <c r="A47" s="51">
        <v>44</v>
      </c>
      <c r="B47" s="55" t="s">
        <v>97</v>
      </c>
      <c r="C47" s="53" t="s">
        <v>325</v>
      </c>
      <c r="D47" s="53">
        <v>202.7</v>
      </c>
    </row>
    <row r="48" spans="1:4" s="58" customFormat="1" ht="15.75">
      <c r="A48" s="51">
        <v>45</v>
      </c>
      <c r="B48" s="55" t="s">
        <v>98</v>
      </c>
      <c r="C48" s="53" t="s">
        <v>5</v>
      </c>
      <c r="D48" s="53" t="s">
        <v>321</v>
      </c>
    </row>
    <row r="49" spans="1:4" s="58" customFormat="1" ht="15.75">
      <c r="A49" s="51">
        <v>46</v>
      </c>
      <c r="B49" s="55" t="s">
        <v>99</v>
      </c>
      <c r="C49" s="53" t="s">
        <v>5</v>
      </c>
      <c r="D49" s="53" t="s">
        <v>322</v>
      </c>
    </row>
    <row r="50" spans="1:4" s="58" customFormat="1" ht="42.75">
      <c r="A50" s="51">
        <v>47</v>
      </c>
      <c r="B50" s="55" t="s">
        <v>100</v>
      </c>
      <c r="C50" s="53" t="s">
        <v>5</v>
      </c>
      <c r="D50" s="59" t="s">
        <v>326</v>
      </c>
    </row>
    <row r="51" spans="1:4" s="58" customFormat="1" ht="15.75">
      <c r="A51" s="51">
        <v>48</v>
      </c>
      <c r="B51" s="55" t="s">
        <v>101</v>
      </c>
      <c r="C51" s="53" t="s">
        <v>5</v>
      </c>
      <c r="D51" s="53" t="s">
        <v>320</v>
      </c>
    </row>
    <row r="52" spans="1:4" s="58" customFormat="1" ht="15.75">
      <c r="A52" s="51">
        <v>49</v>
      </c>
      <c r="B52" s="55" t="s">
        <v>180</v>
      </c>
      <c r="C52" s="53" t="s">
        <v>327</v>
      </c>
      <c r="D52" s="53">
        <v>3.2</v>
      </c>
    </row>
    <row r="53" spans="1:4" s="58" customFormat="1" ht="47.25">
      <c r="A53" s="51">
        <v>50</v>
      </c>
      <c r="B53" s="55" t="s">
        <v>181</v>
      </c>
      <c r="C53" s="53" t="s">
        <v>324</v>
      </c>
      <c r="D53" s="53">
        <v>0.012</v>
      </c>
    </row>
    <row r="54" spans="1:4" s="58" customFormat="1" ht="94.5">
      <c r="A54" s="51">
        <v>51</v>
      </c>
      <c r="B54" s="55" t="s">
        <v>102</v>
      </c>
      <c r="C54" s="53" t="s">
        <v>5</v>
      </c>
      <c r="D54" s="62" t="s">
        <v>328</v>
      </c>
    </row>
    <row r="55" spans="1:4" s="58" customFormat="1" ht="15.75">
      <c r="A55" s="51">
        <v>52</v>
      </c>
      <c r="B55" s="55" t="s">
        <v>95</v>
      </c>
      <c r="C55" s="53" t="s">
        <v>5</v>
      </c>
      <c r="D55" s="56" t="s">
        <v>231</v>
      </c>
    </row>
    <row r="56" spans="1:4" s="58" customFormat="1" ht="15.75">
      <c r="A56" s="51">
        <v>53</v>
      </c>
      <c r="B56" s="55" t="s">
        <v>96</v>
      </c>
      <c r="C56" s="53" t="s">
        <v>5</v>
      </c>
      <c r="D56" s="56" t="s">
        <v>243</v>
      </c>
    </row>
    <row r="57" spans="1:4" s="58" customFormat="1" ht="15.75">
      <c r="A57" s="51">
        <v>54</v>
      </c>
      <c r="B57" s="55" t="s">
        <v>64</v>
      </c>
      <c r="C57" s="53" t="s">
        <v>5</v>
      </c>
      <c r="D57" s="56" t="s">
        <v>329</v>
      </c>
    </row>
    <row r="58" spans="1:4" s="58" customFormat="1" ht="15.75">
      <c r="A58" s="51">
        <v>55</v>
      </c>
      <c r="B58" s="55" t="s">
        <v>97</v>
      </c>
      <c r="C58" s="53" t="s">
        <v>330</v>
      </c>
      <c r="D58" s="53">
        <v>2634.69</v>
      </c>
    </row>
    <row r="59" spans="1:4" s="58" customFormat="1" ht="15.75">
      <c r="A59" s="51">
        <v>55.1</v>
      </c>
      <c r="B59" s="55" t="s">
        <v>97</v>
      </c>
      <c r="C59" s="53" t="s">
        <v>331</v>
      </c>
      <c r="D59" s="53">
        <v>39.52</v>
      </c>
    </row>
    <row r="60" spans="1:4" s="58" customFormat="1" ht="15.75">
      <c r="A60" s="51">
        <v>56</v>
      </c>
      <c r="B60" s="55" t="s">
        <v>98</v>
      </c>
      <c r="C60" s="53" t="s">
        <v>5</v>
      </c>
      <c r="D60" s="53" t="s">
        <v>321</v>
      </c>
    </row>
    <row r="61" spans="1:4" s="58" customFormat="1" ht="15.75">
      <c r="A61" s="51">
        <v>57</v>
      </c>
      <c r="B61" s="55" t="s">
        <v>99</v>
      </c>
      <c r="C61" s="53" t="s">
        <v>5</v>
      </c>
      <c r="D61" s="53" t="s">
        <v>322</v>
      </c>
    </row>
    <row r="62" spans="1:4" s="58" customFormat="1" ht="31.5">
      <c r="A62" s="51">
        <v>58</v>
      </c>
      <c r="B62" s="55" t="s">
        <v>100</v>
      </c>
      <c r="C62" s="53" t="s">
        <v>5</v>
      </c>
      <c r="D62" s="53" t="s">
        <v>332</v>
      </c>
    </row>
    <row r="63" spans="1:4" s="58" customFormat="1" ht="15.75">
      <c r="A63" s="51">
        <v>59</v>
      </c>
      <c r="B63" s="55" t="s">
        <v>101</v>
      </c>
      <c r="C63" s="53" t="s">
        <v>5</v>
      </c>
      <c r="D63" s="53" t="s">
        <v>316</v>
      </c>
    </row>
    <row r="64" spans="1:4" s="58" customFormat="1" ht="15.75">
      <c r="A64" s="51">
        <v>60</v>
      </c>
      <c r="B64" s="55" t="s">
        <v>180</v>
      </c>
      <c r="C64" s="53" t="s">
        <v>253</v>
      </c>
      <c r="D64" s="53">
        <v>0.015</v>
      </c>
    </row>
    <row r="65" spans="1:4" s="58" customFormat="1" ht="15.75">
      <c r="A65" s="51">
        <v>61</v>
      </c>
      <c r="B65" s="55" t="s">
        <v>252</v>
      </c>
      <c r="C65" s="53" t="s">
        <v>5</v>
      </c>
      <c r="D65" s="53" t="s">
        <v>207</v>
      </c>
    </row>
    <row r="66" spans="1:4" s="58" customFormat="1" ht="47.25" customHeight="1">
      <c r="A66" s="51">
        <v>62</v>
      </c>
      <c r="B66" s="55" t="s">
        <v>102</v>
      </c>
      <c r="C66" s="53" t="s">
        <v>5</v>
      </c>
      <c r="D66" s="53" t="s">
        <v>333</v>
      </c>
    </row>
    <row r="67" spans="1:4" s="58" customFormat="1" ht="15.75">
      <c r="A67" s="51">
        <v>63</v>
      </c>
      <c r="B67" s="55" t="s">
        <v>95</v>
      </c>
      <c r="C67" s="53" t="s">
        <v>5</v>
      </c>
      <c r="D67" s="56" t="s">
        <v>231</v>
      </c>
    </row>
    <row r="68" spans="1:4" s="58" customFormat="1" ht="15.75">
      <c r="A68" s="51">
        <v>64</v>
      </c>
      <c r="B68" s="55" t="s">
        <v>96</v>
      </c>
      <c r="C68" s="53" t="s">
        <v>5</v>
      </c>
      <c r="D68" s="56" t="s">
        <v>243</v>
      </c>
    </row>
    <row r="69" spans="1:4" s="58" customFormat="1" ht="15.75">
      <c r="A69" s="51">
        <v>65</v>
      </c>
      <c r="B69" s="55" t="s">
        <v>64</v>
      </c>
      <c r="C69" s="53" t="s">
        <v>5</v>
      </c>
      <c r="D69" s="56" t="s">
        <v>298</v>
      </c>
    </row>
    <row r="70" spans="1:4" s="58" customFormat="1" ht="15.75">
      <c r="A70" s="51">
        <v>66</v>
      </c>
      <c r="B70" s="55" t="s">
        <v>97</v>
      </c>
      <c r="C70" s="53" t="s">
        <v>330</v>
      </c>
      <c r="D70" s="53">
        <v>2634.69</v>
      </c>
    </row>
    <row r="71" spans="1:4" s="58" customFormat="1" ht="15.75">
      <c r="A71" s="51">
        <v>66.1</v>
      </c>
      <c r="B71" s="55" t="s">
        <v>97</v>
      </c>
      <c r="C71" s="53" t="s">
        <v>331</v>
      </c>
      <c r="D71" s="53">
        <v>39.52</v>
      </c>
    </row>
    <row r="72" spans="1:4" s="58" customFormat="1" ht="15.75">
      <c r="A72" s="51">
        <v>67</v>
      </c>
      <c r="B72" s="55" t="s">
        <v>98</v>
      </c>
      <c r="C72" s="53" t="s">
        <v>5</v>
      </c>
      <c r="D72" s="53" t="s">
        <v>321</v>
      </c>
    </row>
    <row r="73" spans="1:4" s="58" customFormat="1" ht="15.75">
      <c r="A73" s="51">
        <v>68</v>
      </c>
      <c r="B73" s="55" t="s">
        <v>99</v>
      </c>
      <c r="C73" s="53" t="s">
        <v>5</v>
      </c>
      <c r="D73" s="53" t="s">
        <v>322</v>
      </c>
    </row>
    <row r="74" spans="1:4" s="58" customFormat="1" ht="31.5">
      <c r="A74" s="51">
        <v>69</v>
      </c>
      <c r="B74" s="55" t="s">
        <v>100</v>
      </c>
      <c r="C74" s="53" t="s">
        <v>5</v>
      </c>
      <c r="D74" s="53" t="s">
        <v>250</v>
      </c>
    </row>
    <row r="75" spans="1:4" s="58" customFormat="1" ht="15.75">
      <c r="A75" s="51">
        <v>70</v>
      </c>
      <c r="B75" s="55" t="s">
        <v>101</v>
      </c>
      <c r="C75" s="53" t="s">
        <v>5</v>
      </c>
      <c r="D75" s="53" t="s">
        <v>320</v>
      </c>
    </row>
    <row r="76" spans="1:4" s="58" customFormat="1" ht="15.75">
      <c r="A76" s="51">
        <v>71</v>
      </c>
      <c r="B76" s="55" t="s">
        <v>180</v>
      </c>
      <c r="C76" s="53" t="s">
        <v>253</v>
      </c>
      <c r="D76" s="63">
        <v>0.015</v>
      </c>
    </row>
    <row r="77" spans="1:4" s="58" customFormat="1" ht="15.75">
      <c r="A77" s="51">
        <v>72</v>
      </c>
      <c r="B77" s="55" t="s">
        <v>181</v>
      </c>
      <c r="C77" s="53" t="s">
        <v>5</v>
      </c>
      <c r="D77" s="53" t="s">
        <v>207</v>
      </c>
    </row>
    <row r="78" spans="1:4" s="58" customFormat="1" ht="47.25">
      <c r="A78" s="51">
        <v>73</v>
      </c>
      <c r="B78" s="55" t="s">
        <v>102</v>
      </c>
      <c r="C78" s="53" t="s">
        <v>5</v>
      </c>
      <c r="D78" s="53" t="s">
        <v>333</v>
      </c>
    </row>
    <row r="79" spans="1:4" s="58" customFormat="1" ht="15.75">
      <c r="A79" s="51">
        <v>74</v>
      </c>
      <c r="B79" s="55" t="s">
        <v>95</v>
      </c>
      <c r="C79" s="53" t="s">
        <v>5</v>
      </c>
      <c r="D79" s="53" t="s">
        <v>232</v>
      </c>
    </row>
    <row r="80" spans="1:4" s="58" customFormat="1" ht="15.75">
      <c r="A80" s="51">
        <v>75</v>
      </c>
      <c r="B80" s="55" t="s">
        <v>96</v>
      </c>
      <c r="C80" s="53" t="s">
        <v>5</v>
      </c>
      <c r="D80" s="53" t="s">
        <v>254</v>
      </c>
    </row>
    <row r="81" spans="1:4" s="58" customFormat="1" ht="15.75">
      <c r="A81" s="51">
        <v>76</v>
      </c>
      <c r="B81" s="55" t="s">
        <v>64</v>
      </c>
      <c r="C81" s="53" t="s">
        <v>5</v>
      </c>
      <c r="D81" s="53" t="s">
        <v>304</v>
      </c>
    </row>
    <row r="82" spans="1:4" s="58" customFormat="1" ht="15.75">
      <c r="A82" s="51">
        <v>77</v>
      </c>
      <c r="B82" s="55" t="s">
        <v>97</v>
      </c>
      <c r="C82" s="53" t="s">
        <v>334</v>
      </c>
      <c r="D82" s="53"/>
    </row>
    <row r="83" spans="1:4" s="58" customFormat="1" ht="15.75">
      <c r="A83" s="51">
        <v>78</v>
      </c>
      <c r="B83" s="55" t="s">
        <v>98</v>
      </c>
      <c r="C83" s="53" t="s">
        <v>5</v>
      </c>
      <c r="D83" s="53" t="s">
        <v>335</v>
      </c>
    </row>
    <row r="84" spans="1:4" s="58" customFormat="1" ht="15.75">
      <c r="A84" s="51">
        <v>79</v>
      </c>
      <c r="B84" s="55" t="s">
        <v>99</v>
      </c>
      <c r="C84" s="53" t="s">
        <v>5</v>
      </c>
      <c r="D84" s="53" t="s">
        <v>336</v>
      </c>
    </row>
    <row r="85" spans="1:4" s="58" customFormat="1" ht="31.5">
      <c r="A85" s="51">
        <v>80</v>
      </c>
      <c r="B85" s="55" t="s">
        <v>100</v>
      </c>
      <c r="C85" s="53" t="s">
        <v>5</v>
      </c>
      <c r="D85" s="53" t="s">
        <v>337</v>
      </c>
    </row>
    <row r="86" spans="1:4" s="58" customFormat="1" ht="15.75">
      <c r="A86" s="51">
        <v>81</v>
      </c>
      <c r="B86" s="55" t="s">
        <v>101</v>
      </c>
      <c r="C86" s="53" t="s">
        <v>5</v>
      </c>
      <c r="D86" s="53" t="s">
        <v>316</v>
      </c>
    </row>
    <row r="87" spans="1:4" s="58" customFormat="1" ht="15.75">
      <c r="A87" s="51">
        <v>82</v>
      </c>
      <c r="B87" s="55" t="s">
        <v>180</v>
      </c>
      <c r="C87" s="53"/>
      <c r="D87" s="53" t="s">
        <v>237</v>
      </c>
    </row>
    <row r="88" spans="1:4" s="58" customFormat="1" ht="15.75">
      <c r="A88" s="51">
        <v>83</v>
      </c>
      <c r="B88" s="55" t="s">
        <v>181</v>
      </c>
      <c r="C88" s="53" t="s">
        <v>338</v>
      </c>
      <c r="D88" s="53">
        <v>2.88</v>
      </c>
    </row>
    <row r="89" spans="1:4" s="58" customFormat="1" ht="47.25">
      <c r="A89" s="51">
        <v>84</v>
      </c>
      <c r="B89" s="55" t="s">
        <v>102</v>
      </c>
      <c r="C89" s="53" t="s">
        <v>5</v>
      </c>
      <c r="D89" s="62" t="s">
        <v>339</v>
      </c>
    </row>
    <row r="90" spans="1:4" s="58" customFormat="1" ht="15.75">
      <c r="A90" s="51">
        <v>85</v>
      </c>
      <c r="B90" s="55" t="s">
        <v>95</v>
      </c>
      <c r="C90" s="53" t="s">
        <v>5</v>
      </c>
      <c r="D90" s="53" t="s">
        <v>232</v>
      </c>
    </row>
    <row r="91" spans="1:4" s="58" customFormat="1" ht="15.75">
      <c r="A91" s="51">
        <v>86</v>
      </c>
      <c r="B91" s="55" t="s">
        <v>96</v>
      </c>
      <c r="C91" s="53" t="s">
        <v>5</v>
      </c>
      <c r="D91" s="53" t="s">
        <v>254</v>
      </c>
    </row>
    <row r="92" spans="1:4" s="58" customFormat="1" ht="15.75">
      <c r="A92" s="51">
        <v>87</v>
      </c>
      <c r="B92" s="55" t="s">
        <v>64</v>
      </c>
      <c r="C92" s="53" t="s">
        <v>5</v>
      </c>
      <c r="D92" s="53" t="s">
        <v>304</v>
      </c>
    </row>
    <row r="93" spans="1:4" s="58" customFormat="1" ht="15.75">
      <c r="A93" s="51">
        <v>88</v>
      </c>
      <c r="B93" s="55" t="s">
        <v>97</v>
      </c>
      <c r="C93" s="53" t="s">
        <v>334</v>
      </c>
      <c r="D93" s="53">
        <v>3.53</v>
      </c>
    </row>
    <row r="94" spans="1:4" s="58" customFormat="1" ht="15.75">
      <c r="A94" s="51">
        <v>89</v>
      </c>
      <c r="B94" s="55" t="s">
        <v>98</v>
      </c>
      <c r="C94" s="53" t="s">
        <v>5</v>
      </c>
      <c r="D94" s="53" t="s">
        <v>255</v>
      </c>
    </row>
    <row r="95" spans="1:4" s="58" customFormat="1" ht="15.75">
      <c r="A95" s="51">
        <v>90</v>
      </c>
      <c r="B95" s="55" t="s">
        <v>99</v>
      </c>
      <c r="C95" s="53" t="s">
        <v>5</v>
      </c>
      <c r="D95" s="53" t="s">
        <v>336</v>
      </c>
    </row>
    <row r="96" spans="1:4" s="58" customFormat="1" ht="31.5">
      <c r="A96" s="51">
        <v>91</v>
      </c>
      <c r="B96" s="55" t="s">
        <v>100</v>
      </c>
      <c r="C96" s="53" t="s">
        <v>5</v>
      </c>
      <c r="D96" s="53" t="s">
        <v>337</v>
      </c>
    </row>
    <row r="97" spans="1:4" s="58" customFormat="1" ht="15.75">
      <c r="A97" s="51">
        <v>92</v>
      </c>
      <c r="B97" s="55" t="s">
        <v>101</v>
      </c>
      <c r="C97" s="53" t="s">
        <v>5</v>
      </c>
      <c r="D97" s="56" t="s">
        <v>320</v>
      </c>
    </row>
    <row r="98" spans="1:4" s="58" customFormat="1" ht="15.75">
      <c r="A98" s="51">
        <v>93</v>
      </c>
      <c r="B98" s="55" t="s">
        <v>180</v>
      </c>
      <c r="C98" s="53"/>
      <c r="D98" s="53" t="s">
        <v>237</v>
      </c>
    </row>
    <row r="99" spans="1:4" s="58" customFormat="1" ht="15" customHeight="1">
      <c r="A99" s="51">
        <v>94</v>
      </c>
      <c r="B99" s="55" t="s">
        <v>181</v>
      </c>
      <c r="C99" s="53" t="s">
        <v>338</v>
      </c>
      <c r="D99" s="53">
        <v>2.88</v>
      </c>
    </row>
    <row r="100" spans="1:4" s="58" customFormat="1" ht="47.25">
      <c r="A100" s="51">
        <v>95</v>
      </c>
      <c r="B100" s="55" t="s">
        <v>102</v>
      </c>
      <c r="C100" s="53" t="s">
        <v>5</v>
      </c>
      <c r="D100" s="62" t="s">
        <v>339</v>
      </c>
    </row>
    <row r="101" s="58" customFormat="1" ht="15.75"/>
    <row r="102" s="58" customFormat="1" ht="15.75"/>
    <row r="103" s="58" customFormat="1" ht="15.75"/>
    <row r="104" s="58" customFormat="1" ht="15.75"/>
    <row r="105" s="58" customFormat="1" ht="15.75"/>
    <row r="106" s="58" customFormat="1" ht="15.75"/>
    <row r="107" s="58" customFormat="1" ht="15.75"/>
    <row r="108" s="58" customFormat="1" ht="15.75"/>
    <row r="109" s="58" customFormat="1" ht="15.75"/>
    <row r="110" s="58" customFormat="1" ht="15.75"/>
    <row r="111" s="58" customFormat="1" ht="15.75"/>
    <row r="112" s="58" customFormat="1" ht="15.75"/>
    <row r="113" s="58" customFormat="1" ht="15.75"/>
    <row r="114" s="58" customFormat="1" ht="15.75"/>
    <row r="115" s="58" customFormat="1" ht="15.75"/>
    <row r="116" s="58" customFormat="1" ht="15.75"/>
    <row r="117" s="58" customFormat="1" ht="15.75"/>
    <row r="118" s="58" customFormat="1" ht="15.75"/>
    <row r="119" s="58" customFormat="1" ht="15.75"/>
    <row r="120" s="58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00" t="s">
        <v>107</v>
      </c>
      <c r="B1" s="100"/>
      <c r="C1" s="100"/>
      <c r="D1" s="100"/>
    </row>
    <row r="2" ht="15.75">
      <c r="B2" s="16" t="s">
        <v>305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88" t="s">
        <v>185</v>
      </c>
      <c r="B8" s="88"/>
      <c r="C8" s="88"/>
      <c r="D8" s="88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9" t="s">
        <v>112</v>
      </c>
      <c r="B1" s="89"/>
      <c r="C1" s="89"/>
      <c r="D1" s="89"/>
    </row>
    <row r="2" ht="15.75">
      <c r="B2" s="16" t="s">
        <v>305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8" t="s">
        <v>108</v>
      </c>
      <c r="B5" s="88"/>
      <c r="C5" s="88"/>
      <c r="D5" s="88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9" t="s">
        <v>115</v>
      </c>
      <c r="B1" s="89"/>
      <c r="C1" s="89"/>
      <c r="D1" s="89"/>
    </row>
    <row r="2" ht="15.75">
      <c r="B2" s="16" t="s">
        <v>305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3">
      <selection activeCell="D22" sqref="D22:D2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3.28125" style="1" customWidth="1"/>
    <col min="5" max="5" width="11.140625" style="1" hidden="1" customWidth="1"/>
    <col min="6" max="6" width="5.57421875" style="1" hidden="1" customWidth="1"/>
    <col min="7" max="7" width="9.00390625" style="1" hidden="1" customWidth="1"/>
    <col min="8" max="8" width="11.28125" style="1" hidden="1" customWidth="1"/>
    <col min="9" max="16384" width="9.140625" style="1" customWidth="1"/>
  </cols>
  <sheetData>
    <row r="1" spans="1:4" ht="36.75" customHeight="1">
      <c r="A1" s="86" t="s">
        <v>188</v>
      </c>
      <c r="B1" s="86"/>
      <c r="C1" s="86"/>
      <c r="D1" s="86"/>
    </row>
    <row r="2" spans="2:3" ht="15.75">
      <c r="B2" s="16" t="s">
        <v>305</v>
      </c>
      <c r="C2" s="16"/>
    </row>
    <row r="3" spans="1:5" ht="35.25" customHeight="1">
      <c r="A3" s="37" t="s">
        <v>0</v>
      </c>
      <c r="B3" s="39" t="s">
        <v>1</v>
      </c>
      <c r="C3" s="45" t="s">
        <v>2</v>
      </c>
      <c r="D3" s="43" t="s">
        <v>3</v>
      </c>
      <c r="E3" s="38"/>
    </row>
    <row r="4" spans="1:5" s="6" customFormat="1" ht="19.5" customHeight="1">
      <c r="A4" s="37">
        <v>1</v>
      </c>
      <c r="B4" s="39" t="s">
        <v>4</v>
      </c>
      <c r="C4" s="37" t="s">
        <v>5</v>
      </c>
      <c r="D4" s="46" t="s">
        <v>307</v>
      </c>
      <c r="E4" s="38"/>
    </row>
    <row r="5" spans="1:5" s="6" customFormat="1" ht="19.5" customHeight="1">
      <c r="A5" s="37">
        <v>2</v>
      </c>
      <c r="B5" s="39" t="s">
        <v>116</v>
      </c>
      <c r="C5" s="37" t="s">
        <v>5</v>
      </c>
      <c r="D5" s="46">
        <v>42736</v>
      </c>
      <c r="E5" s="38"/>
    </row>
    <row r="6" spans="1:5" s="6" customFormat="1" ht="19.5" customHeight="1">
      <c r="A6" s="37">
        <v>3</v>
      </c>
      <c r="B6" s="39" t="s">
        <v>117</v>
      </c>
      <c r="C6" s="37" t="s">
        <v>5</v>
      </c>
      <c r="D6" s="46">
        <v>43100</v>
      </c>
      <c r="E6" s="38"/>
    </row>
    <row r="7" spans="1:5" s="6" customFormat="1" ht="30" customHeight="1">
      <c r="A7" s="37">
        <v>4</v>
      </c>
      <c r="B7" s="104" t="s">
        <v>189</v>
      </c>
      <c r="C7" s="105"/>
      <c r="D7" s="106"/>
      <c r="E7" s="38"/>
    </row>
    <row r="8" spans="1:5" s="6" customFormat="1" ht="30" customHeight="1">
      <c r="A8" s="37">
        <v>5</v>
      </c>
      <c r="B8" s="39" t="s">
        <v>118</v>
      </c>
      <c r="C8" s="37" t="s">
        <v>18</v>
      </c>
      <c r="D8" s="40">
        <v>0</v>
      </c>
      <c r="E8" s="38"/>
    </row>
    <row r="9" spans="1:5" s="6" customFormat="1" ht="19.5" customHeight="1">
      <c r="A9" s="37">
        <v>6</v>
      </c>
      <c r="B9" s="41" t="s">
        <v>128</v>
      </c>
      <c r="C9" s="37" t="s">
        <v>18</v>
      </c>
      <c r="D9" s="40">
        <v>990.74</v>
      </c>
      <c r="E9" s="38"/>
    </row>
    <row r="10" spans="1:5" s="6" customFormat="1" ht="19.5" customHeight="1">
      <c r="A10" s="37">
        <v>7</v>
      </c>
      <c r="B10" s="41" t="s">
        <v>129</v>
      </c>
      <c r="C10" s="37" t="s">
        <v>18</v>
      </c>
      <c r="D10" s="40">
        <v>81437.89</v>
      </c>
      <c r="E10" s="38"/>
    </row>
    <row r="11" spans="1:5" s="6" customFormat="1" ht="47.25">
      <c r="A11" s="37">
        <v>8</v>
      </c>
      <c r="B11" s="47" t="s">
        <v>291</v>
      </c>
      <c r="C11" s="37" t="s">
        <v>18</v>
      </c>
      <c r="D11" s="43">
        <v>1150051.61</v>
      </c>
      <c r="E11" s="38"/>
    </row>
    <row r="12" spans="1:5" s="6" customFormat="1" ht="19.5" customHeight="1">
      <c r="A12" s="37">
        <v>9</v>
      </c>
      <c r="B12" s="48" t="s">
        <v>308</v>
      </c>
      <c r="C12" s="37" t="s">
        <v>18</v>
      </c>
      <c r="D12" s="40">
        <f>D11-D13-D14</f>
        <v>753605.3180000001</v>
      </c>
      <c r="E12" s="38"/>
    </row>
    <row r="13" spans="1:5" s="6" customFormat="1" ht="19.5" customHeight="1">
      <c r="A13" s="37">
        <v>10</v>
      </c>
      <c r="B13" s="41" t="s">
        <v>130</v>
      </c>
      <c r="C13" s="37" t="s">
        <v>18</v>
      </c>
      <c r="D13" s="40">
        <v>233965.314</v>
      </c>
      <c r="E13" s="38"/>
    </row>
    <row r="14" spans="1:5" s="6" customFormat="1" ht="19.5" customHeight="1">
      <c r="A14" s="37">
        <v>11</v>
      </c>
      <c r="B14" s="41" t="s">
        <v>131</v>
      </c>
      <c r="C14" s="37" t="s">
        <v>18</v>
      </c>
      <c r="D14" s="40">
        <v>162480.978</v>
      </c>
      <c r="E14" s="38"/>
    </row>
    <row r="15" spans="1:5" s="6" customFormat="1" ht="20.25" customHeight="1">
      <c r="A15" s="37">
        <v>12</v>
      </c>
      <c r="B15" s="39" t="s">
        <v>119</v>
      </c>
      <c r="C15" s="37" t="s">
        <v>18</v>
      </c>
      <c r="D15" s="43">
        <f>SUM(D16:D20)</f>
        <v>1148238.54</v>
      </c>
      <c r="E15" s="38"/>
    </row>
    <row r="16" spans="1:5" s="6" customFormat="1" ht="20.25" customHeight="1">
      <c r="A16" s="37">
        <v>13</v>
      </c>
      <c r="B16" s="41" t="s">
        <v>190</v>
      </c>
      <c r="C16" s="37" t="s">
        <v>18</v>
      </c>
      <c r="D16" s="40">
        <v>1148238.54</v>
      </c>
      <c r="E16" s="38"/>
    </row>
    <row r="17" spans="1:5" s="6" customFormat="1" ht="20.25" customHeight="1">
      <c r="A17" s="37">
        <v>14</v>
      </c>
      <c r="B17" s="41" t="s">
        <v>191</v>
      </c>
      <c r="C17" s="37" t="s">
        <v>18</v>
      </c>
      <c r="D17" s="40">
        <v>0</v>
      </c>
      <c r="E17" s="38"/>
    </row>
    <row r="18" spans="1:5" s="6" customFormat="1" ht="20.25" customHeight="1">
      <c r="A18" s="37">
        <v>15</v>
      </c>
      <c r="B18" s="41" t="s">
        <v>132</v>
      </c>
      <c r="C18" s="37" t="s">
        <v>18</v>
      </c>
      <c r="D18" s="40">
        <v>0</v>
      </c>
      <c r="E18" s="38"/>
    </row>
    <row r="19" spans="1:5" s="6" customFormat="1" ht="31.5">
      <c r="A19" s="37">
        <v>16</v>
      </c>
      <c r="B19" s="41" t="s">
        <v>133</v>
      </c>
      <c r="C19" s="37" t="s">
        <v>18</v>
      </c>
      <c r="D19" s="40">
        <v>0</v>
      </c>
      <c r="E19" s="38"/>
    </row>
    <row r="20" spans="1:5" s="6" customFormat="1" ht="15.75">
      <c r="A20" s="37">
        <v>17</v>
      </c>
      <c r="B20" s="41" t="s">
        <v>134</v>
      </c>
      <c r="C20" s="37" t="s">
        <v>18</v>
      </c>
      <c r="D20" s="40">
        <v>0</v>
      </c>
      <c r="E20" s="38"/>
    </row>
    <row r="21" spans="1:5" s="6" customFormat="1" ht="23.25" customHeight="1">
      <c r="A21" s="37">
        <v>18</v>
      </c>
      <c r="B21" s="39" t="s">
        <v>120</v>
      </c>
      <c r="C21" s="37" t="s">
        <v>18</v>
      </c>
      <c r="D21" s="43">
        <f>D8+D15</f>
        <v>1148238.54</v>
      </c>
      <c r="E21" s="38"/>
    </row>
    <row r="22" spans="1:5" s="6" customFormat="1" ht="31.5">
      <c r="A22" s="37">
        <v>19</v>
      </c>
      <c r="B22" s="41" t="s">
        <v>121</v>
      </c>
      <c r="C22" s="37" t="s">
        <v>18</v>
      </c>
      <c r="D22" s="40">
        <f>D8+D13-D27</f>
        <v>-94026.85599999997</v>
      </c>
      <c r="E22" s="38"/>
    </row>
    <row r="23" spans="1:5" s="6" customFormat="1" ht="15.75">
      <c r="A23" s="37">
        <v>20</v>
      </c>
      <c r="B23" s="41" t="s">
        <v>126</v>
      </c>
      <c r="C23" s="37" t="s">
        <v>18</v>
      </c>
      <c r="D23" s="40">
        <v>0</v>
      </c>
      <c r="E23" s="38"/>
    </row>
    <row r="24" spans="1:5" s="6" customFormat="1" ht="15.75">
      <c r="A24" s="37">
        <v>21</v>
      </c>
      <c r="B24" s="41" t="s">
        <v>127</v>
      </c>
      <c r="C24" s="37" t="s">
        <v>18</v>
      </c>
      <c r="D24" s="40">
        <v>87913.04</v>
      </c>
      <c r="E24" s="38"/>
    </row>
    <row r="25" spans="1:5" s="6" customFormat="1" ht="34.5" customHeight="1">
      <c r="A25" s="37">
        <v>22</v>
      </c>
      <c r="B25" s="104" t="s">
        <v>292</v>
      </c>
      <c r="C25" s="105"/>
      <c r="D25" s="106"/>
      <c r="E25" s="38"/>
    </row>
    <row r="26" spans="1:8" s="6" customFormat="1" ht="15.75">
      <c r="A26" s="37">
        <v>23</v>
      </c>
      <c r="B26" s="42" t="s">
        <v>257</v>
      </c>
      <c r="C26" s="37" t="s">
        <v>5</v>
      </c>
      <c r="D26" s="40">
        <v>162480.978</v>
      </c>
      <c r="E26" s="38">
        <v>4.26</v>
      </c>
      <c r="F26" s="6">
        <v>4.65</v>
      </c>
      <c r="G26" s="20">
        <v>3039.3</v>
      </c>
      <c r="H26" s="20">
        <f aca="true" t="shared" si="0" ref="H26:H37">(E26+F26)/2*12*G26</f>
        <v>162480.978</v>
      </c>
    </row>
    <row r="27" spans="1:8" s="6" customFormat="1" ht="19.5" customHeight="1">
      <c r="A27" s="37">
        <v>24</v>
      </c>
      <c r="B27" s="42" t="s">
        <v>260</v>
      </c>
      <c r="C27" s="37" t="s">
        <v>5</v>
      </c>
      <c r="D27" s="40">
        <v>327992.17</v>
      </c>
      <c r="E27" s="38">
        <v>6.23</v>
      </c>
      <c r="F27" s="6">
        <v>6.6</v>
      </c>
      <c r="G27" s="20">
        <v>3039.3</v>
      </c>
      <c r="H27" s="20">
        <f t="shared" si="0"/>
        <v>233965.314</v>
      </c>
    </row>
    <row r="28" spans="1:8" s="6" customFormat="1" ht="19.5" customHeight="1">
      <c r="A28" s="37">
        <v>25</v>
      </c>
      <c r="B28" s="42" t="s">
        <v>263</v>
      </c>
      <c r="C28" s="37" t="s">
        <v>5</v>
      </c>
      <c r="D28" s="40">
        <v>187464.02400000003</v>
      </c>
      <c r="E28" s="38">
        <v>5.28</v>
      </c>
      <c r="F28" s="6">
        <v>5</v>
      </c>
      <c r="G28" s="20">
        <v>3039.3</v>
      </c>
      <c r="H28" s="20">
        <f t="shared" si="0"/>
        <v>187464.02400000003</v>
      </c>
    </row>
    <row r="29" spans="1:8" s="6" customFormat="1" ht="19.5" customHeight="1">
      <c r="A29" s="37">
        <v>26</v>
      </c>
      <c r="B29" s="42" t="s">
        <v>290</v>
      </c>
      <c r="C29" s="37" t="s">
        <v>5</v>
      </c>
      <c r="D29" s="40">
        <v>54342.684</v>
      </c>
      <c r="E29" s="38">
        <v>1.49</v>
      </c>
      <c r="F29" s="6">
        <v>1.49</v>
      </c>
      <c r="G29" s="20">
        <v>3039.3</v>
      </c>
      <c r="H29" s="20">
        <f t="shared" si="0"/>
        <v>54342.684</v>
      </c>
    </row>
    <row r="30" spans="1:8" s="6" customFormat="1" ht="19.5" customHeight="1">
      <c r="A30" s="37">
        <v>27</v>
      </c>
      <c r="B30" s="42" t="s">
        <v>264</v>
      </c>
      <c r="C30" s="37" t="s">
        <v>5</v>
      </c>
      <c r="D30" s="40">
        <v>90449.568</v>
      </c>
      <c r="E30" s="38">
        <v>2.21</v>
      </c>
      <c r="F30" s="6">
        <v>2.75</v>
      </c>
      <c r="G30" s="20">
        <v>3039.3</v>
      </c>
      <c r="H30" s="20">
        <f t="shared" si="0"/>
        <v>90449.568</v>
      </c>
    </row>
    <row r="31" spans="1:8" s="6" customFormat="1" ht="19.5" customHeight="1">
      <c r="A31" s="37">
        <v>28</v>
      </c>
      <c r="B31" s="42" t="s">
        <v>266</v>
      </c>
      <c r="C31" s="37" t="s">
        <v>5</v>
      </c>
      <c r="D31" s="40">
        <v>65284.164000000004</v>
      </c>
      <c r="E31" s="38">
        <v>1.78</v>
      </c>
      <c r="F31" s="6">
        <v>1.8</v>
      </c>
      <c r="G31" s="20">
        <v>3039.3</v>
      </c>
      <c r="H31" s="20">
        <f t="shared" si="0"/>
        <v>65284.164000000004</v>
      </c>
    </row>
    <row r="32" spans="1:8" s="6" customFormat="1" ht="78.75">
      <c r="A32" s="37">
        <v>29</v>
      </c>
      <c r="B32" s="42" t="s">
        <v>267</v>
      </c>
      <c r="C32" s="37" t="s">
        <v>5</v>
      </c>
      <c r="D32" s="40">
        <v>165216.348</v>
      </c>
      <c r="E32" s="38">
        <v>4.53</v>
      </c>
      <c r="F32" s="6">
        <v>4.53</v>
      </c>
      <c r="G32" s="20">
        <v>3039.3</v>
      </c>
      <c r="H32" s="20">
        <f t="shared" si="0"/>
        <v>165216.348</v>
      </c>
    </row>
    <row r="33" spans="1:8" s="6" customFormat="1" ht="19.5" customHeight="1">
      <c r="A33" s="37">
        <v>30</v>
      </c>
      <c r="B33" s="42" t="s">
        <v>268</v>
      </c>
      <c r="C33" s="37" t="s">
        <v>5</v>
      </c>
      <c r="D33" s="40">
        <v>2188.2960000000003</v>
      </c>
      <c r="E33" s="38">
        <v>0.06</v>
      </c>
      <c r="F33" s="6">
        <v>0.06</v>
      </c>
      <c r="G33" s="20">
        <v>3039.3</v>
      </c>
      <c r="H33" s="20">
        <f t="shared" si="0"/>
        <v>2188.2960000000003</v>
      </c>
    </row>
    <row r="34" spans="1:8" s="6" customFormat="1" ht="19.5" customHeight="1">
      <c r="A34" s="37">
        <v>31</v>
      </c>
      <c r="B34" s="42" t="s">
        <v>278</v>
      </c>
      <c r="C34" s="37"/>
      <c r="D34" s="40">
        <v>10212.048</v>
      </c>
      <c r="E34" s="38">
        <v>0.11</v>
      </c>
      <c r="F34" s="6">
        <v>0.45</v>
      </c>
      <c r="G34" s="20">
        <v>3039.3</v>
      </c>
      <c r="H34" s="20">
        <f t="shared" si="0"/>
        <v>10212.048</v>
      </c>
    </row>
    <row r="35" spans="1:8" s="6" customFormat="1" ht="19.5" customHeight="1">
      <c r="A35" s="37">
        <v>32</v>
      </c>
      <c r="B35" s="42" t="s">
        <v>271</v>
      </c>
      <c r="C35" s="37" t="s">
        <v>5</v>
      </c>
      <c r="D35" s="40">
        <v>5106.024</v>
      </c>
      <c r="E35" s="38">
        <v>0.14</v>
      </c>
      <c r="F35" s="6">
        <v>0.14</v>
      </c>
      <c r="G35" s="20">
        <v>3039.3</v>
      </c>
      <c r="H35" s="20">
        <f t="shared" si="0"/>
        <v>5106.024</v>
      </c>
    </row>
    <row r="36" spans="1:8" s="6" customFormat="1" ht="19.5" customHeight="1">
      <c r="A36" s="37">
        <v>33</v>
      </c>
      <c r="B36" s="42" t="s">
        <v>273</v>
      </c>
      <c r="C36" s="37" t="s">
        <v>5</v>
      </c>
      <c r="D36" s="40">
        <v>1458.864</v>
      </c>
      <c r="E36" s="38">
        <v>0.04</v>
      </c>
      <c r="F36" s="6">
        <v>0.04</v>
      </c>
      <c r="G36" s="20">
        <v>3039.3</v>
      </c>
      <c r="H36" s="20">
        <f t="shared" si="0"/>
        <v>1458.864</v>
      </c>
    </row>
    <row r="37" spans="1:8" s="6" customFormat="1" ht="31.5">
      <c r="A37" s="37">
        <v>34</v>
      </c>
      <c r="B37" s="42" t="s">
        <v>275</v>
      </c>
      <c r="C37" s="37" t="s">
        <v>5</v>
      </c>
      <c r="D37" s="40">
        <v>141509.80800000002</v>
      </c>
      <c r="E37" s="38">
        <v>3.88</v>
      </c>
      <c r="F37" s="6">
        <v>3.88</v>
      </c>
      <c r="G37" s="20">
        <v>3039.3</v>
      </c>
      <c r="H37" s="20">
        <f t="shared" si="0"/>
        <v>141509.80800000002</v>
      </c>
    </row>
    <row r="38" spans="1:5" s="6" customFormat="1" ht="15.75">
      <c r="A38" s="37">
        <v>35</v>
      </c>
      <c r="B38" s="42" t="s">
        <v>293</v>
      </c>
      <c r="C38" s="37" t="s">
        <v>5</v>
      </c>
      <c r="D38" s="40">
        <v>2404.01</v>
      </c>
      <c r="E38" s="38"/>
    </row>
    <row r="39" spans="1:5" s="6" customFormat="1" ht="15.75">
      <c r="A39" s="37">
        <v>36</v>
      </c>
      <c r="B39" s="42" t="s">
        <v>294</v>
      </c>
      <c r="C39" s="37" t="s">
        <v>5</v>
      </c>
      <c r="D39" s="40">
        <v>14197.74</v>
      </c>
      <c r="E39" s="38"/>
    </row>
    <row r="40" spans="1:5" s="6" customFormat="1" ht="15.75">
      <c r="A40" s="37">
        <v>37</v>
      </c>
      <c r="B40" s="42" t="s">
        <v>295</v>
      </c>
      <c r="C40" s="37" t="s">
        <v>5</v>
      </c>
      <c r="D40" s="40">
        <v>70374.52</v>
      </c>
      <c r="E40" s="38"/>
    </row>
    <row r="41" spans="1:5" s="6" customFormat="1" ht="30" customHeight="1">
      <c r="A41" s="37">
        <v>38</v>
      </c>
      <c r="B41" s="104" t="s">
        <v>192</v>
      </c>
      <c r="C41" s="105"/>
      <c r="D41" s="106"/>
      <c r="E41" s="38"/>
    </row>
    <row r="42" spans="1:5" s="6" customFormat="1" ht="19.5" customHeight="1">
      <c r="A42" s="37">
        <v>39</v>
      </c>
      <c r="B42" s="41" t="s">
        <v>193</v>
      </c>
      <c r="C42" s="37" t="s">
        <v>6</v>
      </c>
      <c r="D42" s="40">
        <v>0</v>
      </c>
      <c r="E42" s="38"/>
    </row>
    <row r="43" spans="1:5" s="6" customFormat="1" ht="19.5" customHeight="1">
      <c r="A43" s="37">
        <v>40</v>
      </c>
      <c r="B43" s="41" t="s">
        <v>194</v>
      </c>
      <c r="C43" s="37" t="s">
        <v>6</v>
      </c>
      <c r="D43" s="40">
        <v>0</v>
      </c>
      <c r="E43" s="38"/>
    </row>
    <row r="44" spans="1:5" s="6" customFormat="1" ht="32.25" customHeight="1">
      <c r="A44" s="37">
        <v>41</v>
      </c>
      <c r="B44" s="41" t="s">
        <v>195</v>
      </c>
      <c r="C44" s="37" t="s">
        <v>6</v>
      </c>
      <c r="D44" s="40">
        <v>0</v>
      </c>
      <c r="E44" s="38"/>
    </row>
    <row r="45" spans="1:5" s="6" customFormat="1" ht="19.5" customHeight="1">
      <c r="A45" s="37">
        <v>42</v>
      </c>
      <c r="B45" s="41" t="s">
        <v>196</v>
      </c>
      <c r="C45" s="37" t="s">
        <v>18</v>
      </c>
      <c r="D45" s="40">
        <v>0</v>
      </c>
      <c r="E45" s="38" t="s">
        <v>296</v>
      </c>
    </row>
    <row r="46" spans="1:5" s="6" customFormat="1" ht="25.5" customHeight="1">
      <c r="A46" s="37">
        <v>43</v>
      </c>
      <c r="B46" s="104" t="s">
        <v>122</v>
      </c>
      <c r="C46" s="105"/>
      <c r="D46" s="106"/>
      <c r="E46" s="38"/>
    </row>
    <row r="47" spans="1:5" s="6" customFormat="1" ht="30" customHeight="1">
      <c r="A47" s="37">
        <v>44</v>
      </c>
      <c r="B47" s="41" t="s">
        <v>123</v>
      </c>
      <c r="C47" s="37" t="s">
        <v>18</v>
      </c>
      <c r="D47" s="40">
        <v>0</v>
      </c>
      <c r="E47" s="38"/>
    </row>
    <row r="48" spans="1:5" s="6" customFormat="1" ht="19.5" customHeight="1">
      <c r="A48" s="37">
        <v>45</v>
      </c>
      <c r="B48" s="41" t="s">
        <v>128</v>
      </c>
      <c r="C48" s="37" t="s">
        <v>18</v>
      </c>
      <c r="D48" s="40">
        <v>117320.511</v>
      </c>
      <c r="E48" s="38"/>
    </row>
    <row r="49" spans="1:5" s="6" customFormat="1" ht="19.5" customHeight="1">
      <c r="A49" s="37">
        <v>46</v>
      </c>
      <c r="B49" s="41" t="s">
        <v>129</v>
      </c>
      <c r="C49" s="37" t="s">
        <v>18</v>
      </c>
      <c r="D49" s="40">
        <v>454268.03</v>
      </c>
      <c r="E49" s="38"/>
    </row>
    <row r="50" spans="1:5" s="6" customFormat="1" ht="30" customHeight="1">
      <c r="A50" s="37">
        <v>47</v>
      </c>
      <c r="B50" s="41" t="s">
        <v>124</v>
      </c>
      <c r="C50" s="37" t="s">
        <v>18</v>
      </c>
      <c r="D50" s="40">
        <v>0</v>
      </c>
      <c r="E50" s="38"/>
    </row>
    <row r="51" spans="1:5" s="6" customFormat="1" ht="19.5" customHeight="1">
      <c r="A51" s="37">
        <v>48</v>
      </c>
      <c r="B51" s="41" t="s">
        <v>128</v>
      </c>
      <c r="C51" s="37" t="s">
        <v>18</v>
      </c>
      <c r="D51" s="40">
        <v>0</v>
      </c>
      <c r="E51" s="38"/>
    </row>
    <row r="52" spans="1:5" s="6" customFormat="1" ht="19.5" customHeight="1">
      <c r="A52" s="37">
        <v>49</v>
      </c>
      <c r="B52" s="41" t="s">
        <v>129</v>
      </c>
      <c r="C52" s="37" t="s">
        <v>18</v>
      </c>
      <c r="D52" s="40">
        <v>216530.26</v>
      </c>
      <c r="E52" s="38"/>
    </row>
    <row r="53" spans="1:5" s="6" customFormat="1" ht="30" customHeight="1">
      <c r="A53" s="37">
        <v>50</v>
      </c>
      <c r="B53" s="104" t="s">
        <v>297</v>
      </c>
      <c r="C53" s="105"/>
      <c r="D53" s="106"/>
      <c r="E53" s="38"/>
    </row>
    <row r="54" spans="1:5" s="6" customFormat="1" ht="21" customHeight="1">
      <c r="A54" s="37">
        <v>51</v>
      </c>
      <c r="B54" s="101" t="s">
        <v>280</v>
      </c>
      <c r="C54" s="102"/>
      <c r="D54" s="103"/>
      <c r="E54" s="38"/>
    </row>
    <row r="55" spans="1:5" s="6" customFormat="1" ht="19.5" customHeight="1">
      <c r="A55" s="37">
        <v>52</v>
      </c>
      <c r="B55" s="41" t="s">
        <v>125</v>
      </c>
      <c r="C55" s="37" t="s">
        <v>298</v>
      </c>
      <c r="D55" s="40">
        <v>422.43</v>
      </c>
      <c r="E55" s="38"/>
    </row>
    <row r="56" spans="1:5" s="6" customFormat="1" ht="19.5" customHeight="1">
      <c r="A56" s="37">
        <v>53</v>
      </c>
      <c r="B56" s="41" t="s">
        <v>197</v>
      </c>
      <c r="C56" s="37" t="s">
        <v>18</v>
      </c>
      <c r="D56" s="40">
        <v>1050970.01</v>
      </c>
      <c r="E56" s="38"/>
    </row>
    <row r="57" spans="1:5" s="6" customFormat="1" ht="15.75">
      <c r="A57" s="37">
        <v>54</v>
      </c>
      <c r="B57" s="41" t="s">
        <v>198</v>
      </c>
      <c r="C57" s="37" t="s">
        <v>18</v>
      </c>
      <c r="D57" s="40">
        <v>1184619.03</v>
      </c>
      <c r="E57" s="38"/>
    </row>
    <row r="58" spans="1:5" s="6" customFormat="1" ht="15.75">
      <c r="A58" s="37">
        <v>55</v>
      </c>
      <c r="B58" s="41" t="s">
        <v>199</v>
      </c>
      <c r="C58" s="37" t="s">
        <v>18</v>
      </c>
      <c r="D58" s="40">
        <v>153210.37</v>
      </c>
      <c r="E58" s="38"/>
    </row>
    <row r="59" spans="1:5" s="6" customFormat="1" ht="18.75" customHeight="1">
      <c r="A59" s="37">
        <v>60</v>
      </c>
      <c r="B59" s="104" t="s">
        <v>200</v>
      </c>
      <c r="C59" s="105"/>
      <c r="D59" s="105"/>
      <c r="E59" s="38"/>
    </row>
    <row r="60" spans="1:5" s="6" customFormat="1" ht="15.75">
      <c r="A60" s="37">
        <v>61</v>
      </c>
      <c r="B60" s="41" t="s">
        <v>193</v>
      </c>
      <c r="C60" s="37" t="s">
        <v>6</v>
      </c>
      <c r="D60" s="40">
        <v>0</v>
      </c>
      <c r="E60" s="38"/>
    </row>
    <row r="61" spans="1:5" s="6" customFormat="1" ht="15.75">
      <c r="A61" s="37">
        <v>62</v>
      </c>
      <c r="B61" s="41" t="s">
        <v>194</v>
      </c>
      <c r="C61" s="37" t="s">
        <v>6</v>
      </c>
      <c r="D61" s="40">
        <v>0</v>
      </c>
      <c r="E61" s="38"/>
    </row>
    <row r="62" spans="1:5" s="6" customFormat="1" ht="31.5">
      <c r="A62" s="37">
        <v>63</v>
      </c>
      <c r="B62" s="41" t="s">
        <v>195</v>
      </c>
      <c r="C62" s="37" t="s">
        <v>6</v>
      </c>
      <c r="D62" s="40">
        <v>0</v>
      </c>
      <c r="E62" s="38"/>
    </row>
    <row r="63" spans="1:5" s="6" customFormat="1" ht="15.75">
      <c r="A63" s="37">
        <v>64</v>
      </c>
      <c r="B63" s="41" t="s">
        <v>196</v>
      </c>
      <c r="C63" s="37" t="s">
        <v>18</v>
      </c>
      <c r="D63" s="40">
        <v>0</v>
      </c>
      <c r="E63" s="38" t="s">
        <v>296</v>
      </c>
    </row>
    <row r="64" spans="1:5" s="6" customFormat="1" ht="15.75">
      <c r="A64" s="37">
        <v>65</v>
      </c>
      <c r="B64" s="101" t="s">
        <v>299</v>
      </c>
      <c r="C64" s="102"/>
      <c r="D64" s="102"/>
      <c r="E64" s="38"/>
    </row>
    <row r="65" spans="1:5" s="6" customFormat="1" ht="15.75">
      <c r="A65" s="37">
        <v>66</v>
      </c>
      <c r="B65" s="41" t="s">
        <v>125</v>
      </c>
      <c r="C65" s="37" t="s">
        <v>34</v>
      </c>
      <c r="D65" s="40">
        <f>264+2706.16</f>
        <v>2970.16</v>
      </c>
      <c r="E65" s="38"/>
    </row>
    <row r="66" spans="1:5" s="6" customFormat="1" ht="15.75">
      <c r="A66" s="37">
        <v>67</v>
      </c>
      <c r="B66" s="41" t="s">
        <v>197</v>
      </c>
      <c r="C66" s="37" t="s">
        <v>18</v>
      </c>
      <c r="D66" s="40">
        <f>8648.52+91505.46</f>
        <v>100153.98000000001</v>
      </c>
      <c r="E66" s="38"/>
    </row>
    <row r="67" spans="1:5" s="6" customFormat="1" ht="15.75">
      <c r="A67" s="37">
        <v>68</v>
      </c>
      <c r="B67" s="41" t="s">
        <v>198</v>
      </c>
      <c r="C67" s="37" t="s">
        <v>18</v>
      </c>
      <c r="D67" s="40">
        <f>9046.54+90467.98</f>
        <v>99514.51999999999</v>
      </c>
      <c r="E67" s="38"/>
    </row>
    <row r="68" spans="1:5" s="6" customFormat="1" ht="15.75">
      <c r="A68" s="37">
        <v>69</v>
      </c>
      <c r="B68" s="41" t="s">
        <v>199</v>
      </c>
      <c r="C68" s="37" t="s">
        <v>18</v>
      </c>
      <c r="D68" s="40">
        <v>10121.26</v>
      </c>
      <c r="E68" s="38"/>
    </row>
    <row r="69" spans="1:5" s="6" customFormat="1" ht="15.75">
      <c r="A69" s="37">
        <v>70</v>
      </c>
      <c r="B69" s="101" t="s">
        <v>300</v>
      </c>
      <c r="C69" s="102"/>
      <c r="D69" s="103"/>
      <c r="E69" s="38"/>
    </row>
    <row r="70" spans="1:5" s="6" customFormat="1" ht="15.75">
      <c r="A70" s="37">
        <v>71</v>
      </c>
      <c r="B70" s="41" t="s">
        <v>125</v>
      </c>
      <c r="C70" s="37" t="s">
        <v>34</v>
      </c>
      <c r="D70" s="40">
        <f>456+4163.33</f>
        <v>4619.33</v>
      </c>
      <c r="E70" s="38"/>
    </row>
    <row r="71" spans="1:5" s="6" customFormat="1" ht="15.75">
      <c r="A71" s="37">
        <v>72</v>
      </c>
      <c r="B71" s="41" t="s">
        <v>197</v>
      </c>
      <c r="C71" s="37" t="s">
        <v>18</v>
      </c>
      <c r="D71" s="40">
        <f>12497.69+117670.94</f>
        <v>130168.63</v>
      </c>
      <c r="E71" s="38"/>
    </row>
    <row r="72" spans="1:5" s="6" customFormat="1" ht="15.75">
      <c r="A72" s="37">
        <v>73</v>
      </c>
      <c r="B72" s="41" t="s">
        <v>198</v>
      </c>
      <c r="C72" s="37" t="s">
        <v>18</v>
      </c>
      <c r="D72" s="40">
        <v>132574.23</v>
      </c>
      <c r="E72" s="38"/>
    </row>
    <row r="73" spans="1:5" s="6" customFormat="1" ht="15.75">
      <c r="A73" s="37">
        <v>74</v>
      </c>
      <c r="B73" s="41" t="s">
        <v>199</v>
      </c>
      <c r="C73" s="37" t="s">
        <v>18</v>
      </c>
      <c r="D73" s="40">
        <v>11685.36</v>
      </c>
      <c r="E73" s="38"/>
    </row>
    <row r="74" spans="1:5" s="6" customFormat="1" ht="15.75">
      <c r="A74" s="37">
        <v>79</v>
      </c>
      <c r="B74" s="104" t="s">
        <v>200</v>
      </c>
      <c r="C74" s="105"/>
      <c r="D74" s="105"/>
      <c r="E74" s="38"/>
    </row>
    <row r="75" spans="1:5" s="6" customFormat="1" ht="15.75">
      <c r="A75" s="37">
        <v>80</v>
      </c>
      <c r="B75" s="41" t="s">
        <v>193</v>
      </c>
      <c r="C75" s="37" t="s">
        <v>6</v>
      </c>
      <c r="D75" s="40">
        <v>0</v>
      </c>
      <c r="E75" s="38"/>
    </row>
    <row r="76" spans="1:5" s="6" customFormat="1" ht="15.75">
      <c r="A76" s="37">
        <v>81</v>
      </c>
      <c r="B76" s="41" t="s">
        <v>194</v>
      </c>
      <c r="C76" s="37" t="s">
        <v>6</v>
      </c>
      <c r="D76" s="40">
        <v>0</v>
      </c>
      <c r="E76" s="38"/>
    </row>
    <row r="77" spans="1:5" s="6" customFormat="1" ht="31.5">
      <c r="A77" s="37">
        <v>82</v>
      </c>
      <c r="B77" s="41" t="s">
        <v>195</v>
      </c>
      <c r="C77" s="37" t="s">
        <v>6</v>
      </c>
      <c r="D77" s="40">
        <v>0</v>
      </c>
      <c r="E77" s="38"/>
    </row>
    <row r="78" spans="1:5" s="6" customFormat="1" ht="15.75">
      <c r="A78" s="37">
        <v>83</v>
      </c>
      <c r="B78" s="41" t="s">
        <v>196</v>
      </c>
      <c r="C78" s="37" t="s">
        <v>18</v>
      </c>
      <c r="D78" s="40">
        <v>0</v>
      </c>
      <c r="E78" s="38" t="s">
        <v>296</v>
      </c>
    </row>
    <row r="79" spans="1:5" s="6" customFormat="1" ht="15.75">
      <c r="A79" s="37">
        <v>84</v>
      </c>
      <c r="B79" s="104" t="s">
        <v>301</v>
      </c>
      <c r="C79" s="105"/>
      <c r="D79" s="105"/>
      <c r="E79" s="38"/>
    </row>
    <row r="80" spans="1:5" s="6" customFormat="1" ht="15.75">
      <c r="A80" s="37">
        <v>85</v>
      </c>
      <c r="B80" s="41" t="s">
        <v>125</v>
      </c>
      <c r="C80" s="44" t="s">
        <v>34</v>
      </c>
      <c r="D80" s="40">
        <f>192+1457.18</f>
        <v>1649.18</v>
      </c>
      <c r="E80" s="38"/>
    </row>
    <row r="81" spans="1:5" s="6" customFormat="1" ht="15.75">
      <c r="A81" s="37">
        <v>86</v>
      </c>
      <c r="B81" s="41" t="s">
        <v>197</v>
      </c>
      <c r="C81" s="37" t="s">
        <v>18</v>
      </c>
      <c r="D81" s="40">
        <v>53151.94</v>
      </c>
      <c r="E81" s="38"/>
    </row>
    <row r="82" spans="1:5" s="6" customFormat="1" ht="15.75">
      <c r="A82" s="37">
        <v>87</v>
      </c>
      <c r="B82" s="41" t="s">
        <v>198</v>
      </c>
      <c r="C82" s="37" t="s">
        <v>18</v>
      </c>
      <c r="D82" s="40">
        <f>50423.06+6814.08</f>
        <v>57237.14</v>
      </c>
      <c r="E82" s="38"/>
    </row>
    <row r="83" spans="1:5" s="6" customFormat="1" ht="15.75">
      <c r="A83" s="37">
        <v>88</v>
      </c>
      <c r="B83" s="41" t="s">
        <v>199</v>
      </c>
      <c r="C83" s="37" t="s">
        <v>18</v>
      </c>
      <c r="D83" s="40">
        <v>5848.29</v>
      </c>
      <c r="E83" s="38"/>
    </row>
    <row r="84" spans="1:5" s="6" customFormat="1" ht="15.75">
      <c r="A84" s="37">
        <v>93</v>
      </c>
      <c r="B84" s="104" t="s">
        <v>200</v>
      </c>
      <c r="C84" s="105"/>
      <c r="D84" s="105"/>
      <c r="E84" s="38"/>
    </row>
    <row r="85" spans="1:5" s="6" customFormat="1" ht="15.75">
      <c r="A85" s="37">
        <v>94</v>
      </c>
      <c r="B85" s="41" t="s">
        <v>193</v>
      </c>
      <c r="C85" s="37" t="s">
        <v>6</v>
      </c>
      <c r="D85" s="40">
        <v>0</v>
      </c>
      <c r="E85" s="38"/>
    </row>
    <row r="86" spans="1:5" s="6" customFormat="1" ht="15.75">
      <c r="A86" s="37">
        <v>95</v>
      </c>
      <c r="B86" s="41" t="s">
        <v>194</v>
      </c>
      <c r="C86" s="37" t="s">
        <v>6</v>
      </c>
      <c r="D86" s="40">
        <v>0</v>
      </c>
      <c r="E86" s="38"/>
    </row>
    <row r="87" spans="1:5" s="6" customFormat="1" ht="31.5">
      <c r="A87" s="37">
        <v>96</v>
      </c>
      <c r="B87" s="41" t="s">
        <v>195</v>
      </c>
      <c r="C87" s="37" t="s">
        <v>6</v>
      </c>
      <c r="D87" s="40">
        <v>0</v>
      </c>
      <c r="E87" s="38"/>
    </row>
    <row r="88" spans="1:5" s="6" customFormat="1" ht="15.75">
      <c r="A88" s="37">
        <v>97</v>
      </c>
      <c r="B88" s="41" t="s">
        <v>196</v>
      </c>
      <c r="C88" s="37" t="s">
        <v>18</v>
      </c>
      <c r="D88" s="40">
        <v>0</v>
      </c>
      <c r="E88" s="38" t="s">
        <v>296</v>
      </c>
    </row>
    <row r="89" spans="1:5" s="6" customFormat="1" ht="22.5" customHeight="1">
      <c r="A89" s="37">
        <v>98</v>
      </c>
      <c r="B89" s="104" t="s">
        <v>302</v>
      </c>
      <c r="C89" s="105"/>
      <c r="D89" s="105"/>
      <c r="E89" s="38"/>
    </row>
    <row r="90" spans="1:5" s="6" customFormat="1" ht="15.75">
      <c r="A90" s="37">
        <v>99</v>
      </c>
      <c r="B90" s="41" t="s">
        <v>125</v>
      </c>
      <c r="C90" s="37" t="s">
        <v>298</v>
      </c>
      <c r="D90" s="40">
        <v>92.81</v>
      </c>
      <c r="E90" s="38"/>
    </row>
    <row r="91" spans="1:5" s="6" customFormat="1" ht="15.75">
      <c r="A91" s="37">
        <v>100</v>
      </c>
      <c r="B91" s="41" t="s">
        <v>197</v>
      </c>
      <c r="C91" s="37" t="s">
        <v>18</v>
      </c>
      <c r="D91" s="40">
        <v>117117.83</v>
      </c>
      <c r="E91" s="38"/>
    </row>
    <row r="92" spans="1:5" s="6" customFormat="1" ht="15.75">
      <c r="A92" s="37">
        <v>101</v>
      </c>
      <c r="B92" s="41" t="s">
        <v>198</v>
      </c>
      <c r="C92" s="37" t="s">
        <v>18</v>
      </c>
      <c r="D92" s="40">
        <v>94005.52</v>
      </c>
      <c r="E92" s="38"/>
    </row>
    <row r="93" spans="1:5" s="6" customFormat="1" ht="15.75">
      <c r="A93" s="37">
        <v>102</v>
      </c>
      <c r="B93" s="41" t="s">
        <v>199</v>
      </c>
      <c r="C93" s="37" t="s">
        <v>18</v>
      </c>
      <c r="D93" s="40">
        <v>29499.52</v>
      </c>
      <c r="E93" s="38"/>
    </row>
    <row r="94" spans="1:5" s="6" customFormat="1" ht="23.25" customHeight="1">
      <c r="A94" s="37">
        <v>107</v>
      </c>
      <c r="B94" s="104" t="s">
        <v>200</v>
      </c>
      <c r="C94" s="105"/>
      <c r="D94" s="105"/>
      <c r="E94" s="38"/>
    </row>
    <row r="95" spans="1:5" s="6" customFormat="1" ht="15.75">
      <c r="A95" s="37">
        <v>108</v>
      </c>
      <c r="B95" s="41" t="s">
        <v>193</v>
      </c>
      <c r="C95" s="37" t="s">
        <v>6</v>
      </c>
      <c r="D95" s="40">
        <v>0</v>
      </c>
      <c r="E95" s="38"/>
    </row>
    <row r="96" spans="1:5" s="6" customFormat="1" ht="15.75">
      <c r="A96" s="37">
        <v>109</v>
      </c>
      <c r="B96" s="41" t="s">
        <v>194</v>
      </c>
      <c r="C96" s="37" t="s">
        <v>6</v>
      </c>
      <c r="D96" s="40">
        <v>0</v>
      </c>
      <c r="E96" s="38"/>
    </row>
    <row r="97" spans="1:5" s="6" customFormat="1" ht="31.5">
      <c r="A97" s="37">
        <v>110</v>
      </c>
      <c r="B97" s="41" t="s">
        <v>195</v>
      </c>
      <c r="C97" s="37" t="s">
        <v>6</v>
      </c>
      <c r="D97" s="40">
        <v>0</v>
      </c>
      <c r="E97" s="38"/>
    </row>
    <row r="98" spans="1:5" s="6" customFormat="1" ht="15.75">
      <c r="A98" s="37">
        <v>111</v>
      </c>
      <c r="B98" s="41" t="s">
        <v>196</v>
      </c>
      <c r="C98" s="37" t="s">
        <v>18</v>
      </c>
      <c r="D98" s="40">
        <v>0</v>
      </c>
      <c r="E98" s="38" t="s">
        <v>296</v>
      </c>
    </row>
    <row r="99" spans="1:5" s="6" customFormat="1" ht="25.5" customHeight="1">
      <c r="A99" s="37">
        <v>112</v>
      </c>
      <c r="B99" s="101" t="s">
        <v>303</v>
      </c>
      <c r="C99" s="102"/>
      <c r="D99" s="103"/>
      <c r="E99" s="38"/>
    </row>
    <row r="100" spans="1:5" s="6" customFormat="1" ht="15.75">
      <c r="A100" s="37">
        <v>113</v>
      </c>
      <c r="B100" s="41" t="s">
        <v>125</v>
      </c>
      <c r="C100" s="37" t="s">
        <v>304</v>
      </c>
      <c r="D100" s="40">
        <v>0</v>
      </c>
      <c r="E100" s="38"/>
    </row>
    <row r="101" spans="1:5" s="6" customFormat="1" ht="15.75">
      <c r="A101" s="37">
        <v>114</v>
      </c>
      <c r="B101" s="41" t="s">
        <v>197</v>
      </c>
      <c r="C101" s="37" t="s">
        <v>18</v>
      </c>
      <c r="D101" s="40">
        <v>0</v>
      </c>
      <c r="E101" s="38"/>
    </row>
    <row r="102" spans="1:5" s="6" customFormat="1" ht="15.75">
      <c r="A102" s="37">
        <v>115</v>
      </c>
      <c r="B102" s="41" t="s">
        <v>198</v>
      </c>
      <c r="C102" s="37" t="s">
        <v>18</v>
      </c>
      <c r="D102" s="40">
        <v>0</v>
      </c>
      <c r="E102" s="38"/>
    </row>
    <row r="103" spans="1:5" s="6" customFormat="1" ht="15.75">
      <c r="A103" s="37">
        <v>116</v>
      </c>
      <c r="B103" s="41" t="s">
        <v>199</v>
      </c>
      <c r="C103" s="37" t="s">
        <v>18</v>
      </c>
      <c r="D103" s="40">
        <v>0</v>
      </c>
      <c r="E103" s="38"/>
    </row>
    <row r="104" spans="1:5" s="6" customFormat="1" ht="25.5" customHeight="1">
      <c r="A104" s="37">
        <v>121</v>
      </c>
      <c r="B104" s="104" t="s">
        <v>200</v>
      </c>
      <c r="C104" s="105"/>
      <c r="D104" s="106"/>
      <c r="E104" s="38"/>
    </row>
    <row r="105" spans="1:5" s="6" customFormat="1" ht="15.75">
      <c r="A105" s="37">
        <v>122</v>
      </c>
      <c r="B105" s="41" t="s">
        <v>193</v>
      </c>
      <c r="C105" s="37" t="s">
        <v>6</v>
      </c>
      <c r="D105" s="40">
        <v>0</v>
      </c>
      <c r="E105" s="38"/>
    </row>
    <row r="106" spans="1:5" s="6" customFormat="1" ht="15.75">
      <c r="A106" s="37">
        <v>123</v>
      </c>
      <c r="B106" s="41" t="s">
        <v>194</v>
      </c>
      <c r="C106" s="37" t="s">
        <v>6</v>
      </c>
      <c r="D106" s="40">
        <v>0</v>
      </c>
      <c r="E106" s="38"/>
    </row>
    <row r="107" spans="1:5" s="6" customFormat="1" ht="31.5">
      <c r="A107" s="37">
        <v>124</v>
      </c>
      <c r="B107" s="41" t="s">
        <v>195</v>
      </c>
      <c r="C107" s="37" t="s">
        <v>6</v>
      </c>
      <c r="D107" s="40">
        <v>0</v>
      </c>
      <c r="E107" s="38"/>
    </row>
    <row r="108" spans="1:5" s="6" customFormat="1" ht="15.75">
      <c r="A108" s="37">
        <v>125</v>
      </c>
      <c r="B108" s="41" t="s">
        <v>196</v>
      </c>
      <c r="C108" s="37" t="s">
        <v>18</v>
      </c>
      <c r="D108" s="40">
        <v>0</v>
      </c>
      <c r="E108" s="38" t="s">
        <v>296</v>
      </c>
    </row>
    <row r="109" spans="1:5" s="6" customFormat="1" ht="25.5" customHeight="1">
      <c r="A109" s="37">
        <v>126</v>
      </c>
      <c r="B109" s="104" t="s">
        <v>201</v>
      </c>
      <c r="C109" s="105"/>
      <c r="D109" s="106"/>
      <c r="E109" s="38"/>
    </row>
    <row r="110" spans="1:5" s="6" customFormat="1" ht="31.5">
      <c r="A110" s="37">
        <v>127</v>
      </c>
      <c r="B110" s="41" t="s">
        <v>202</v>
      </c>
      <c r="C110" s="37" t="s">
        <v>6</v>
      </c>
      <c r="D110" s="40">
        <v>0</v>
      </c>
      <c r="E110" s="38"/>
    </row>
    <row r="111" spans="1:5" s="6" customFormat="1" ht="15.75">
      <c r="A111" s="37">
        <v>128</v>
      </c>
      <c r="B111" s="41" t="s">
        <v>203</v>
      </c>
      <c r="C111" s="37" t="s">
        <v>6</v>
      </c>
      <c r="D111" s="40">
        <v>0</v>
      </c>
      <c r="E111" s="38"/>
    </row>
    <row r="112" spans="1:5" s="6" customFormat="1" ht="31.5">
      <c r="A112" s="37">
        <v>129</v>
      </c>
      <c r="B112" s="41" t="s">
        <v>204</v>
      </c>
      <c r="C112" s="37" t="s">
        <v>18</v>
      </c>
      <c r="D112" s="40">
        <v>0</v>
      </c>
      <c r="E112" s="38"/>
    </row>
  </sheetData>
  <sheetProtection/>
  <mergeCells count="18"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B54:D54"/>
    <mergeCell ref="B59:D59"/>
    <mergeCell ref="A1:D1"/>
    <mergeCell ref="B7:D7"/>
    <mergeCell ref="B25:D25"/>
    <mergeCell ref="B41:D41"/>
    <mergeCell ref="B46:D46"/>
    <mergeCell ref="B53:D53"/>
  </mergeCells>
  <printOptions/>
  <pageMargins left="0.7086614173228347" right="0.5118110236220472" top="0.7086614173228347" bottom="0.31496062992125984" header="0.31496062992125984" footer="0.31496062992125984"/>
  <pageSetup fitToHeight="3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8515625" style="1" customWidth="1"/>
    <col min="2" max="2" width="51.57421875" style="15" customWidth="1"/>
    <col min="3" max="3" width="10.57421875" style="1" customWidth="1"/>
    <col min="4" max="4" width="14.00390625" style="68" bestFit="1" customWidth="1"/>
    <col min="5" max="5" width="7.00390625" style="68" customWidth="1"/>
    <col min="6" max="6" width="11.00390625" style="65" hidden="1" customWidth="1" outlineLevel="1"/>
    <col min="7" max="8" width="10.421875" style="65" hidden="1" customWidth="1" outlineLevel="1"/>
    <col min="9" max="9" width="11.421875" style="65" hidden="1" customWidth="1" outlineLevel="1"/>
    <col min="10" max="10" width="12.140625" style="66" hidden="1" customWidth="1" outlineLevel="1"/>
    <col min="11" max="11" width="11.28125" style="67" bestFit="1" customWidth="1" collapsed="1"/>
    <col min="12" max="12" width="9.140625" style="22" customWidth="1"/>
    <col min="13" max="16384" width="9.140625" style="1" customWidth="1"/>
  </cols>
  <sheetData>
    <row r="1" spans="1:5" ht="15.75">
      <c r="A1" s="86" t="s">
        <v>188</v>
      </c>
      <c r="B1" s="86"/>
      <c r="C1" s="86"/>
      <c r="D1" s="86"/>
      <c r="E1" s="64"/>
    </row>
    <row r="2" spans="2:4" ht="15.75" customHeight="1">
      <c r="B2" s="16" t="s">
        <v>306</v>
      </c>
      <c r="C2" s="16"/>
      <c r="D2" s="16"/>
    </row>
    <row r="3" spans="1:11" ht="31.5">
      <c r="A3" s="37" t="s">
        <v>0</v>
      </c>
      <c r="B3" s="39" t="s">
        <v>1</v>
      </c>
      <c r="C3" s="45" t="s">
        <v>2</v>
      </c>
      <c r="D3" s="43" t="s">
        <v>3</v>
      </c>
      <c r="E3" s="69"/>
      <c r="H3" s="38"/>
      <c r="I3" s="38"/>
      <c r="J3" s="70"/>
      <c r="K3" s="22"/>
    </row>
    <row r="4" spans="1:256" ht="15.75">
      <c r="A4" s="37">
        <v>1</v>
      </c>
      <c r="B4" s="39" t="s">
        <v>4</v>
      </c>
      <c r="C4" s="37" t="s">
        <v>5</v>
      </c>
      <c r="D4" s="46" t="s">
        <v>340</v>
      </c>
      <c r="E4" s="71"/>
      <c r="H4" s="38"/>
      <c r="I4" s="38"/>
      <c r="J4" s="70"/>
      <c r="K4" s="2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37">
        <v>2</v>
      </c>
      <c r="B5" s="39" t="s">
        <v>116</v>
      </c>
      <c r="C5" s="37" t="s">
        <v>5</v>
      </c>
      <c r="D5" s="46" t="s">
        <v>341</v>
      </c>
      <c r="E5" s="71"/>
      <c r="H5" s="38"/>
      <c r="I5" s="38"/>
      <c r="J5" s="70"/>
      <c r="K5" s="2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37">
        <v>3</v>
      </c>
      <c r="B6" s="39" t="s">
        <v>117</v>
      </c>
      <c r="C6" s="37" t="s">
        <v>5</v>
      </c>
      <c r="D6" s="46" t="s">
        <v>342</v>
      </c>
      <c r="E6" s="71"/>
      <c r="H6" s="38"/>
      <c r="I6" s="38"/>
      <c r="J6" s="70"/>
      <c r="K6" s="2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37">
        <v>4</v>
      </c>
      <c r="B7" s="104" t="s">
        <v>343</v>
      </c>
      <c r="C7" s="105"/>
      <c r="D7" s="106"/>
      <c r="E7" s="72"/>
      <c r="H7" s="38"/>
      <c r="I7" s="38"/>
      <c r="J7" s="70"/>
      <c r="K7" s="2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37">
        <v>5</v>
      </c>
      <c r="B8" s="39" t="s">
        <v>118</v>
      </c>
      <c r="C8" s="37" t="s">
        <v>18</v>
      </c>
      <c r="D8" s="40">
        <v>-94026.85599999997</v>
      </c>
      <c r="E8" s="73"/>
      <c r="H8" s="38"/>
      <c r="I8" s="38"/>
      <c r="J8" s="70"/>
      <c r="K8" s="2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37">
        <v>6</v>
      </c>
      <c r="B9" s="41" t="s">
        <v>128</v>
      </c>
      <c r="C9" s="37" t="s">
        <v>18</v>
      </c>
      <c r="D9" s="40">
        <v>0</v>
      </c>
      <c r="E9" s="73"/>
      <c r="H9" s="38"/>
      <c r="I9" s="38"/>
      <c r="J9" s="70"/>
      <c r="K9" s="2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37">
        <v>7</v>
      </c>
      <c r="B10" s="41" t="s">
        <v>129</v>
      </c>
      <c r="C10" s="37" t="s">
        <v>18</v>
      </c>
      <c r="D10" s="40">
        <v>87913.04</v>
      </c>
      <c r="E10" s="73"/>
      <c r="H10" s="38"/>
      <c r="I10" s="38"/>
      <c r="J10" s="70"/>
      <c r="K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37">
        <v>8</v>
      </c>
      <c r="B11" s="47" t="s">
        <v>291</v>
      </c>
      <c r="C11" s="37" t="s">
        <v>18</v>
      </c>
      <c r="D11" s="74">
        <v>1233377.45</v>
      </c>
      <c r="E11" s="69"/>
      <c r="H11" s="38"/>
      <c r="I11" s="38"/>
      <c r="J11" s="70"/>
      <c r="K11" s="2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37">
        <v>9</v>
      </c>
      <c r="B12" s="48" t="s">
        <v>308</v>
      </c>
      <c r="C12" s="37" t="s">
        <v>18</v>
      </c>
      <c r="D12" s="40">
        <f>D11-D13-D14</f>
        <v>847872.6379999999</v>
      </c>
      <c r="E12" s="73"/>
      <c r="H12" s="38"/>
      <c r="I12" s="38"/>
      <c r="J12" s="70"/>
      <c r="K12" s="2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37">
        <v>10</v>
      </c>
      <c r="B13" s="41" t="s">
        <v>130</v>
      </c>
      <c r="C13" s="37" t="s">
        <v>18</v>
      </c>
      <c r="D13" s="40">
        <f>J27</f>
        <v>211170.56399999998</v>
      </c>
      <c r="E13" s="73"/>
      <c r="H13" s="38"/>
      <c r="I13" s="38"/>
      <c r="J13" s="70"/>
      <c r="K13" s="2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37">
        <v>11</v>
      </c>
      <c r="B14" s="41" t="s">
        <v>131</v>
      </c>
      <c r="C14" s="37" t="s">
        <v>18</v>
      </c>
      <c r="D14" s="40">
        <f>J26</f>
        <v>174334.24800000002</v>
      </c>
      <c r="E14" s="73"/>
      <c r="H14" s="38"/>
      <c r="I14" s="38"/>
      <c r="J14" s="70"/>
      <c r="K14" s="2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37">
        <v>12</v>
      </c>
      <c r="B15" s="39" t="s">
        <v>119</v>
      </c>
      <c r="C15" s="37" t="s">
        <v>18</v>
      </c>
      <c r="D15" s="43">
        <v>1224297.54</v>
      </c>
      <c r="E15" s="69"/>
      <c r="H15" s="38"/>
      <c r="I15" s="38"/>
      <c r="J15" s="70"/>
      <c r="K15" s="2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37">
        <v>13</v>
      </c>
      <c r="B16" s="41" t="s">
        <v>190</v>
      </c>
      <c r="C16" s="37" t="s">
        <v>18</v>
      </c>
      <c r="D16" s="40">
        <v>4747705.41</v>
      </c>
      <c r="E16" s="73"/>
      <c r="H16" s="38"/>
      <c r="I16" s="38"/>
      <c r="J16" s="70"/>
      <c r="K16" s="2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37">
        <v>14</v>
      </c>
      <c r="B17" s="41" t="s">
        <v>191</v>
      </c>
      <c r="C17" s="37" t="s">
        <v>18</v>
      </c>
      <c r="D17" s="40">
        <v>0</v>
      </c>
      <c r="E17" s="73"/>
      <c r="H17" s="38"/>
      <c r="I17" s="38"/>
      <c r="J17" s="70"/>
      <c r="K17" s="2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37">
        <v>15</v>
      </c>
      <c r="B18" s="41" t="s">
        <v>132</v>
      </c>
      <c r="C18" s="37" t="s">
        <v>18</v>
      </c>
      <c r="D18" s="40">
        <v>0</v>
      </c>
      <c r="E18" s="73"/>
      <c r="H18" s="38"/>
      <c r="I18" s="38"/>
      <c r="J18" s="70"/>
      <c r="K18" s="2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37">
        <v>16</v>
      </c>
      <c r="B19" s="41" t="s">
        <v>133</v>
      </c>
      <c r="C19" s="37" t="s">
        <v>18</v>
      </c>
      <c r="D19" s="40">
        <v>0</v>
      </c>
      <c r="E19" s="73"/>
      <c r="H19" s="38"/>
      <c r="I19" s="38"/>
      <c r="J19" s="70"/>
      <c r="K19" s="2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37">
        <v>17</v>
      </c>
      <c r="B20" s="41" t="s">
        <v>134</v>
      </c>
      <c r="C20" s="37" t="s">
        <v>18</v>
      </c>
      <c r="D20" s="40">
        <v>0</v>
      </c>
      <c r="E20" s="73"/>
      <c r="H20" s="38"/>
      <c r="I20" s="38"/>
      <c r="J20" s="70"/>
      <c r="K20" s="2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7">
        <v>18</v>
      </c>
      <c r="B21" s="39" t="s">
        <v>120</v>
      </c>
      <c r="C21" s="37" t="s">
        <v>18</v>
      </c>
      <c r="D21" s="43">
        <f>D8+D15</f>
        <v>1130270.6840000001</v>
      </c>
      <c r="E21" s="69"/>
      <c r="H21" s="38"/>
      <c r="I21" s="38"/>
      <c r="J21" s="70"/>
      <c r="K21" s="2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37">
        <v>19</v>
      </c>
      <c r="B22" s="41" t="s">
        <v>121</v>
      </c>
      <c r="C22" s="37" t="s">
        <v>18</v>
      </c>
      <c r="D22" s="40">
        <f>D8+D13-D27</f>
        <v>-26620.631999999954</v>
      </c>
      <c r="E22" s="73"/>
      <c r="F22" s="75"/>
      <c r="G22" s="75"/>
      <c r="H22" s="76"/>
      <c r="I22" s="76"/>
      <c r="J22" s="77"/>
      <c r="K22" s="2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37">
        <v>20</v>
      </c>
      <c r="B23" s="41" t="s">
        <v>126</v>
      </c>
      <c r="C23" s="37" t="s">
        <v>18</v>
      </c>
      <c r="D23" s="40">
        <v>84.76</v>
      </c>
      <c r="E23" s="73"/>
      <c r="F23" s="75"/>
      <c r="G23" s="75"/>
      <c r="H23" s="76"/>
      <c r="I23" s="76"/>
      <c r="J23" s="77"/>
      <c r="K23" s="2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37">
        <v>21</v>
      </c>
      <c r="B24" s="41" t="s">
        <v>127</v>
      </c>
      <c r="C24" s="37" t="s">
        <v>18</v>
      </c>
      <c r="D24" s="40">
        <v>97077.71</v>
      </c>
      <c r="E24" s="73"/>
      <c r="F24" s="78" t="s">
        <v>344</v>
      </c>
      <c r="G24" s="78" t="s">
        <v>345</v>
      </c>
      <c r="H24" s="79"/>
      <c r="I24" s="79" t="s">
        <v>346</v>
      </c>
      <c r="J24" s="80" t="s">
        <v>347</v>
      </c>
      <c r="K24" s="2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37">
        <v>22</v>
      </c>
      <c r="B25" s="81" t="s">
        <v>292</v>
      </c>
      <c r="C25" s="37" t="s">
        <v>18</v>
      </c>
      <c r="D25" s="82">
        <f>SUM(D26:D42)</f>
        <v>1262713.0279999995</v>
      </c>
      <c r="E25" s="72"/>
      <c r="F25" s="78">
        <f>SUM(F26:F38)</f>
        <v>29.9</v>
      </c>
      <c r="G25" s="78">
        <f>SUM(G26:G38)</f>
        <v>31.549999999999997</v>
      </c>
      <c r="H25" s="79"/>
      <c r="I25" s="79"/>
      <c r="J25" s="80"/>
      <c r="K25" s="2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7">
        <v>23</v>
      </c>
      <c r="B26" s="42" t="s">
        <v>257</v>
      </c>
      <c r="C26" s="37" t="s">
        <v>18</v>
      </c>
      <c r="D26" s="40">
        <f>J26</f>
        <v>174334.24800000002</v>
      </c>
      <c r="E26" s="73"/>
      <c r="F26" s="78">
        <v>4.65</v>
      </c>
      <c r="G26" s="78">
        <v>4.91</v>
      </c>
      <c r="H26" s="79"/>
      <c r="I26" s="70">
        <v>3039.3</v>
      </c>
      <c r="J26" s="80">
        <f>(F26*6+G26*6)*I26</f>
        <v>174334.24800000002</v>
      </c>
      <c r="K26" s="2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37">
        <v>24</v>
      </c>
      <c r="B27" s="42" t="s">
        <v>260</v>
      </c>
      <c r="C27" s="37" t="s">
        <v>18</v>
      </c>
      <c r="D27" s="40">
        <f>'[3]Ж-А'!$AB$28</f>
        <v>143764.33999999997</v>
      </c>
      <c r="E27" s="73"/>
      <c r="F27" s="78">
        <v>5.6</v>
      </c>
      <c r="G27" s="78">
        <v>5.98</v>
      </c>
      <c r="H27" s="79"/>
      <c r="I27" s="80">
        <f>I26</f>
        <v>3039.3</v>
      </c>
      <c r="J27" s="80">
        <f aca="true" t="shared" si="0" ref="J27:J38">(F27*6+G27*6)*I27</f>
        <v>211170.56399999998</v>
      </c>
      <c r="K27" s="2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37">
        <v>25</v>
      </c>
      <c r="B28" s="42" t="s">
        <v>263</v>
      </c>
      <c r="C28" s="37" t="s">
        <v>18</v>
      </c>
      <c r="D28" s="40">
        <f>J28</f>
        <v>187464.024</v>
      </c>
      <c r="E28" s="73"/>
      <c r="F28" s="78">
        <v>5</v>
      </c>
      <c r="G28" s="78">
        <v>5.28</v>
      </c>
      <c r="H28" s="79"/>
      <c r="I28" s="80">
        <f>I26</f>
        <v>3039.3</v>
      </c>
      <c r="J28" s="80">
        <f t="shared" si="0"/>
        <v>187464.024</v>
      </c>
      <c r="K28" s="2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37">
        <v>26</v>
      </c>
      <c r="B29" s="42" t="s">
        <v>290</v>
      </c>
      <c r="C29" s="37" t="s">
        <v>18</v>
      </c>
      <c r="D29" s="40">
        <f aca="true" t="shared" si="1" ref="D29:D42">J29</f>
        <v>0</v>
      </c>
      <c r="E29" s="73"/>
      <c r="F29" s="78">
        <v>0</v>
      </c>
      <c r="G29" s="78">
        <v>0</v>
      </c>
      <c r="H29" s="79"/>
      <c r="I29" s="80">
        <f>I26</f>
        <v>3039.3</v>
      </c>
      <c r="J29" s="80">
        <f t="shared" si="0"/>
        <v>0</v>
      </c>
      <c r="K29" s="2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37">
        <v>27</v>
      </c>
      <c r="B30" s="42" t="s">
        <v>264</v>
      </c>
      <c r="C30" s="37" t="s">
        <v>18</v>
      </c>
      <c r="D30" s="40">
        <f t="shared" si="1"/>
        <v>97561.53000000001</v>
      </c>
      <c r="E30" s="73"/>
      <c r="F30" s="78">
        <v>2.6</v>
      </c>
      <c r="G30" s="78">
        <v>2.75</v>
      </c>
      <c r="H30" s="79"/>
      <c r="I30" s="80">
        <f aca="true" t="shared" si="2" ref="I30:I42">I29</f>
        <v>3039.3</v>
      </c>
      <c r="J30" s="80">
        <f t="shared" si="0"/>
        <v>97561.53000000001</v>
      </c>
      <c r="K30" s="2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37">
        <v>28</v>
      </c>
      <c r="B31" s="42" t="s">
        <v>266</v>
      </c>
      <c r="C31" s="37" t="s">
        <v>18</v>
      </c>
      <c r="D31" s="40">
        <f t="shared" si="1"/>
        <v>32824.44</v>
      </c>
      <c r="E31" s="73"/>
      <c r="F31" s="78">
        <v>0.8</v>
      </c>
      <c r="G31" s="78">
        <v>1</v>
      </c>
      <c r="H31" s="79"/>
      <c r="I31" s="80">
        <f t="shared" si="2"/>
        <v>3039.3</v>
      </c>
      <c r="J31" s="80">
        <f t="shared" si="0"/>
        <v>32824.44</v>
      </c>
      <c r="K31" s="2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37">
        <v>29</v>
      </c>
      <c r="B32" s="42" t="s">
        <v>267</v>
      </c>
      <c r="C32" s="37" t="s">
        <v>18</v>
      </c>
      <c r="D32" s="40">
        <f t="shared" si="1"/>
        <v>158833.818</v>
      </c>
      <c r="E32" s="73"/>
      <c r="F32" s="78">
        <v>4.18</v>
      </c>
      <c r="G32" s="78">
        <v>4.53</v>
      </c>
      <c r="H32" s="79"/>
      <c r="I32" s="80">
        <f t="shared" si="2"/>
        <v>3039.3</v>
      </c>
      <c r="J32" s="80">
        <f t="shared" si="0"/>
        <v>158833.818</v>
      </c>
      <c r="K32" s="2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37">
        <v>30</v>
      </c>
      <c r="B33" s="42" t="s">
        <v>268</v>
      </c>
      <c r="C33" s="37" t="s">
        <v>18</v>
      </c>
      <c r="D33" s="40">
        <f t="shared" si="1"/>
        <v>2188.2960000000003</v>
      </c>
      <c r="E33" s="73"/>
      <c r="F33" s="78">
        <v>0.06</v>
      </c>
      <c r="G33" s="78">
        <v>0.06</v>
      </c>
      <c r="H33" s="79"/>
      <c r="I33" s="80">
        <f t="shared" si="2"/>
        <v>3039.3</v>
      </c>
      <c r="J33" s="80">
        <f t="shared" si="0"/>
        <v>2188.2960000000003</v>
      </c>
      <c r="K33" s="2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37"/>
      <c r="B34" s="42" t="s">
        <v>278</v>
      </c>
      <c r="C34" s="37" t="s">
        <v>18</v>
      </c>
      <c r="D34" s="40">
        <f t="shared" si="1"/>
        <v>16776.936</v>
      </c>
      <c r="E34" s="73"/>
      <c r="F34" s="78">
        <v>0.45</v>
      </c>
      <c r="G34" s="78">
        <v>0.47</v>
      </c>
      <c r="H34" s="79"/>
      <c r="I34" s="80">
        <f t="shared" si="2"/>
        <v>3039.3</v>
      </c>
      <c r="J34" s="80">
        <f t="shared" si="0"/>
        <v>16776.936</v>
      </c>
      <c r="K34" s="2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37">
        <v>32</v>
      </c>
      <c r="B35" s="42" t="s">
        <v>271</v>
      </c>
      <c r="C35" s="37" t="s">
        <v>18</v>
      </c>
      <c r="D35" s="40">
        <f t="shared" si="1"/>
        <v>5288.3820000000005</v>
      </c>
      <c r="E35" s="73"/>
      <c r="F35" s="78">
        <v>0.14</v>
      </c>
      <c r="G35" s="78">
        <v>0.15</v>
      </c>
      <c r="H35" s="79"/>
      <c r="I35" s="80">
        <f t="shared" si="2"/>
        <v>3039.3</v>
      </c>
      <c r="J35" s="80">
        <f t="shared" si="0"/>
        <v>5288.3820000000005</v>
      </c>
      <c r="K35" s="2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37">
        <v>33</v>
      </c>
      <c r="B36" s="42" t="s">
        <v>273</v>
      </c>
      <c r="C36" s="37" t="s">
        <v>18</v>
      </c>
      <c r="D36" s="40">
        <f t="shared" si="1"/>
        <v>1458.864</v>
      </c>
      <c r="E36" s="73"/>
      <c r="F36" s="78">
        <v>0.04</v>
      </c>
      <c r="G36" s="78">
        <v>0.04</v>
      </c>
      <c r="H36" s="79"/>
      <c r="I36" s="80">
        <f t="shared" si="2"/>
        <v>3039.3</v>
      </c>
      <c r="J36" s="80">
        <f t="shared" si="0"/>
        <v>1458.864</v>
      </c>
      <c r="K36" s="2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37">
        <v>34</v>
      </c>
      <c r="B37" s="42" t="s">
        <v>275</v>
      </c>
      <c r="C37" s="37" t="s">
        <v>18</v>
      </c>
      <c r="D37" s="40">
        <f t="shared" si="1"/>
        <v>177981.40800000002</v>
      </c>
      <c r="E37" s="73"/>
      <c r="F37" s="78">
        <v>4.88</v>
      </c>
      <c r="G37" s="78">
        <v>4.88</v>
      </c>
      <c r="H37" s="79"/>
      <c r="I37" s="80">
        <f t="shared" si="2"/>
        <v>3039.3</v>
      </c>
      <c r="J37" s="80">
        <f t="shared" si="0"/>
        <v>177981.40800000002</v>
      </c>
      <c r="K37" s="2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37"/>
      <c r="B38" s="42" t="s">
        <v>348</v>
      </c>
      <c r="C38" s="37" t="s">
        <v>18</v>
      </c>
      <c r="D38" s="40">
        <f t="shared" si="1"/>
        <v>54707.4</v>
      </c>
      <c r="E38" s="73"/>
      <c r="F38" s="78">
        <v>1.5</v>
      </c>
      <c r="G38" s="78">
        <v>1.5</v>
      </c>
      <c r="H38" s="79"/>
      <c r="I38" s="80">
        <f t="shared" si="2"/>
        <v>3039.3</v>
      </c>
      <c r="J38" s="80">
        <f t="shared" si="0"/>
        <v>54707.4</v>
      </c>
      <c r="K38" s="2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37">
        <v>35</v>
      </c>
      <c r="B39" s="42" t="s">
        <v>293</v>
      </c>
      <c r="C39" s="37" t="s">
        <v>18</v>
      </c>
      <c r="D39" s="40">
        <f t="shared" si="1"/>
        <v>2917.728</v>
      </c>
      <c r="E39" s="73"/>
      <c r="F39" s="78">
        <v>0.08</v>
      </c>
      <c r="G39" s="78">
        <v>0.08</v>
      </c>
      <c r="H39" s="79">
        <v>0.08</v>
      </c>
      <c r="I39" s="80">
        <f t="shared" si="2"/>
        <v>3039.3</v>
      </c>
      <c r="J39" s="80">
        <f>(F39*6+G39*3+H39*3)*I39</f>
        <v>2917.728</v>
      </c>
      <c r="K39" s="2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37">
        <v>36</v>
      </c>
      <c r="B40" s="42" t="s">
        <v>294</v>
      </c>
      <c r="C40" s="37" t="s">
        <v>18</v>
      </c>
      <c r="D40" s="40">
        <f t="shared" si="1"/>
        <v>15865.146000000002</v>
      </c>
      <c r="E40" s="73"/>
      <c r="F40" s="78">
        <v>0.43</v>
      </c>
      <c r="G40" s="78">
        <v>0.43</v>
      </c>
      <c r="H40" s="79">
        <v>0.45</v>
      </c>
      <c r="I40" s="80">
        <f t="shared" si="2"/>
        <v>3039.3</v>
      </c>
      <c r="J40" s="80">
        <f>(F40*6+G40*3+H40*3)*I40</f>
        <v>15865.146000000002</v>
      </c>
      <c r="K40" s="2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37"/>
      <c r="B41" s="42"/>
      <c r="C41" s="37" t="s">
        <v>18</v>
      </c>
      <c r="D41" s="40">
        <f t="shared" si="1"/>
        <v>4923.666</v>
      </c>
      <c r="E41" s="73"/>
      <c r="F41" s="78">
        <v>0.13</v>
      </c>
      <c r="G41" s="78">
        <v>0.14</v>
      </c>
      <c r="H41" s="79">
        <v>0.14</v>
      </c>
      <c r="I41" s="80">
        <f t="shared" si="2"/>
        <v>3039.3</v>
      </c>
      <c r="J41" s="80">
        <f>(F41*6+G41*3+H41*3)*I41</f>
        <v>4923.666</v>
      </c>
      <c r="K41" s="2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37">
        <v>37</v>
      </c>
      <c r="B42" s="42" t="s">
        <v>295</v>
      </c>
      <c r="C42" s="37" t="s">
        <v>18</v>
      </c>
      <c r="D42" s="40">
        <f t="shared" si="1"/>
        <v>185822.80200000003</v>
      </c>
      <c r="E42" s="73"/>
      <c r="F42" s="78">
        <v>4.97</v>
      </c>
      <c r="G42" s="78">
        <v>5.22</v>
      </c>
      <c r="H42" s="79">
        <v>5.22</v>
      </c>
      <c r="I42" s="80">
        <f t="shared" si="2"/>
        <v>3039.3</v>
      </c>
      <c r="J42" s="80">
        <f>(F42*6+G42*3+H42*3)*I42</f>
        <v>185822.80200000003</v>
      </c>
      <c r="K42" s="2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37">
        <v>38</v>
      </c>
      <c r="B43" s="104" t="s">
        <v>192</v>
      </c>
      <c r="C43" s="105"/>
      <c r="D43" s="106"/>
      <c r="E43" s="72"/>
      <c r="H43" s="38"/>
      <c r="I43" s="38"/>
      <c r="J43" s="70"/>
      <c r="K43" s="2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37">
        <v>39</v>
      </c>
      <c r="B44" s="41" t="s">
        <v>193</v>
      </c>
      <c r="C44" s="37" t="s">
        <v>6</v>
      </c>
      <c r="D44" s="40">
        <v>0</v>
      </c>
      <c r="E44" s="73"/>
      <c r="H44" s="38"/>
      <c r="I44" s="38"/>
      <c r="J44" s="70"/>
      <c r="K44" s="2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37">
        <v>40</v>
      </c>
      <c r="B45" s="41" t="s">
        <v>194</v>
      </c>
      <c r="C45" s="37" t="s">
        <v>6</v>
      </c>
      <c r="D45" s="40">
        <v>0</v>
      </c>
      <c r="E45" s="73"/>
      <c r="H45" s="38"/>
      <c r="I45" s="38"/>
      <c r="J45" s="70"/>
      <c r="K45" s="2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37">
        <v>41</v>
      </c>
      <c r="B46" s="41" t="s">
        <v>195</v>
      </c>
      <c r="C46" s="37" t="s">
        <v>6</v>
      </c>
      <c r="D46" s="40">
        <v>0</v>
      </c>
      <c r="E46" s="73"/>
      <c r="H46" s="38"/>
      <c r="I46" s="38"/>
      <c r="J46" s="70"/>
      <c r="K46" s="2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37">
        <v>42</v>
      </c>
      <c r="B47" s="41" t="s">
        <v>196</v>
      </c>
      <c r="C47" s="37" t="s">
        <v>18</v>
      </c>
      <c r="D47" s="40">
        <v>0</v>
      </c>
      <c r="E47" s="73"/>
      <c r="F47" s="65" t="s">
        <v>296</v>
      </c>
      <c r="H47" s="38"/>
      <c r="I47" s="38"/>
      <c r="J47" s="70"/>
      <c r="K47" s="2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37">
        <v>50</v>
      </c>
      <c r="B48" s="104" t="s">
        <v>297</v>
      </c>
      <c r="C48" s="105"/>
      <c r="D48" s="106"/>
      <c r="E48" s="72"/>
      <c r="H48" s="38"/>
      <c r="I48" s="38"/>
      <c r="J48" s="70"/>
      <c r="K48" s="2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37">
        <v>51</v>
      </c>
      <c r="B49" s="101" t="s">
        <v>280</v>
      </c>
      <c r="C49" s="102"/>
      <c r="D49" s="103"/>
      <c r="E49" s="83"/>
      <c r="H49" s="38"/>
      <c r="I49" s="38"/>
      <c r="J49" s="70"/>
      <c r="K49" s="2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37">
        <v>52</v>
      </c>
      <c r="B50" s="41" t="s">
        <v>125</v>
      </c>
      <c r="C50" s="37" t="s">
        <v>298</v>
      </c>
      <c r="D50" s="40"/>
      <c r="E50" s="73"/>
      <c r="H50" s="38"/>
      <c r="I50" s="38"/>
      <c r="J50" s="70"/>
      <c r="K50" s="2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37">
        <v>53</v>
      </c>
      <c r="B51" s="41" t="s">
        <v>197</v>
      </c>
      <c r="C51" s="37" t="s">
        <v>18</v>
      </c>
      <c r="D51" s="40"/>
      <c r="E51" s="73"/>
      <c r="H51" s="38"/>
      <c r="I51" s="38"/>
      <c r="J51" s="70"/>
      <c r="K51" s="2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37">
        <v>54</v>
      </c>
      <c r="B52" s="41" t="s">
        <v>198</v>
      </c>
      <c r="C52" s="37" t="s">
        <v>18</v>
      </c>
      <c r="D52" s="40"/>
      <c r="E52" s="73"/>
      <c r="H52" s="38"/>
      <c r="I52" s="38"/>
      <c r="J52" s="70"/>
      <c r="K52" s="2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37">
        <v>55</v>
      </c>
      <c r="B53" s="41" t="s">
        <v>199</v>
      </c>
      <c r="C53" s="37" t="s">
        <v>18</v>
      </c>
      <c r="D53" s="40"/>
      <c r="E53" s="73"/>
      <c r="H53" s="38"/>
      <c r="I53" s="38"/>
      <c r="J53" s="70"/>
      <c r="K53" s="2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37">
        <v>60</v>
      </c>
      <c r="B54" s="104" t="s">
        <v>200</v>
      </c>
      <c r="C54" s="105"/>
      <c r="D54" s="105"/>
      <c r="E54" s="72"/>
      <c r="H54" s="38"/>
      <c r="I54" s="38"/>
      <c r="J54" s="70"/>
      <c r="K54" s="2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37">
        <v>61</v>
      </c>
      <c r="B55" s="41" t="s">
        <v>193</v>
      </c>
      <c r="C55" s="37" t="s">
        <v>6</v>
      </c>
      <c r="D55" s="40">
        <v>0</v>
      </c>
      <c r="E55" s="73"/>
      <c r="H55" s="38"/>
      <c r="I55" s="38"/>
      <c r="J55" s="70"/>
      <c r="K55" s="2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37">
        <v>62</v>
      </c>
      <c r="B56" s="41" t="s">
        <v>194</v>
      </c>
      <c r="C56" s="37" t="s">
        <v>6</v>
      </c>
      <c r="D56" s="40">
        <v>0</v>
      </c>
      <c r="E56" s="73"/>
      <c r="H56" s="38"/>
      <c r="I56" s="38"/>
      <c r="J56" s="70"/>
      <c r="K56" s="2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37">
        <v>63</v>
      </c>
      <c r="B57" s="41" t="s">
        <v>195</v>
      </c>
      <c r="C57" s="37" t="s">
        <v>6</v>
      </c>
      <c r="D57" s="40">
        <v>0</v>
      </c>
      <c r="E57" s="73"/>
      <c r="H57" s="38"/>
      <c r="I57" s="38"/>
      <c r="J57" s="70"/>
      <c r="K57" s="2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37">
        <v>64</v>
      </c>
      <c r="B58" s="41" t="s">
        <v>196</v>
      </c>
      <c r="C58" s="37" t="s">
        <v>18</v>
      </c>
      <c r="D58" s="40">
        <v>0</v>
      </c>
      <c r="E58" s="73"/>
      <c r="F58" s="65" t="s">
        <v>296</v>
      </c>
      <c r="H58" s="38"/>
      <c r="I58" s="38"/>
      <c r="J58" s="70"/>
      <c r="K58" s="2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37">
        <v>65</v>
      </c>
      <c r="B59" s="101" t="s">
        <v>299</v>
      </c>
      <c r="C59" s="102"/>
      <c r="D59" s="102"/>
      <c r="E59" s="83"/>
      <c r="H59" s="38"/>
      <c r="I59" s="38"/>
      <c r="J59" s="70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37">
        <v>66</v>
      </c>
      <c r="B60" s="41" t="s">
        <v>125</v>
      </c>
      <c r="C60" s="37" t="s">
        <v>34</v>
      </c>
      <c r="D60" s="40"/>
      <c r="E60" s="73"/>
      <c r="H60" s="38"/>
      <c r="I60" s="38"/>
      <c r="J60" s="70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37">
        <v>67</v>
      </c>
      <c r="B61" s="41" t="s">
        <v>197</v>
      </c>
      <c r="C61" s="37" t="s">
        <v>18</v>
      </c>
      <c r="D61" s="40"/>
      <c r="E61" s="73"/>
      <c r="H61" s="38"/>
      <c r="I61" s="38"/>
      <c r="J61" s="70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37">
        <v>68</v>
      </c>
      <c r="B62" s="41" t="s">
        <v>198</v>
      </c>
      <c r="C62" s="37" t="s">
        <v>18</v>
      </c>
      <c r="D62" s="40"/>
      <c r="E62" s="73"/>
      <c r="H62" s="38"/>
      <c r="I62" s="38"/>
      <c r="J62" s="70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37">
        <v>69</v>
      </c>
      <c r="B63" s="41" t="s">
        <v>199</v>
      </c>
      <c r="C63" s="37" t="s">
        <v>18</v>
      </c>
      <c r="D63" s="40"/>
      <c r="E63" s="73"/>
      <c r="H63" s="38"/>
      <c r="I63" s="38"/>
      <c r="J63" s="70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37">
        <v>70</v>
      </c>
      <c r="B64" s="101" t="s">
        <v>300</v>
      </c>
      <c r="C64" s="102"/>
      <c r="D64" s="103"/>
      <c r="E64" s="83"/>
      <c r="H64" s="38"/>
      <c r="I64" s="38"/>
      <c r="J64" s="70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37">
        <v>71</v>
      </c>
      <c r="B65" s="41" t="s">
        <v>125</v>
      </c>
      <c r="C65" s="37" t="s">
        <v>34</v>
      </c>
      <c r="D65" s="40"/>
      <c r="E65" s="73"/>
      <c r="H65" s="38"/>
      <c r="I65" s="38"/>
      <c r="J65" s="70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37">
        <v>72</v>
      </c>
      <c r="B66" s="41" t="s">
        <v>197</v>
      </c>
      <c r="C66" s="37" t="s">
        <v>18</v>
      </c>
      <c r="D66" s="40"/>
      <c r="E66" s="73"/>
      <c r="H66" s="38"/>
      <c r="I66" s="38"/>
      <c r="J66" s="70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37">
        <v>73</v>
      </c>
      <c r="B67" s="41" t="s">
        <v>198</v>
      </c>
      <c r="C67" s="37" t="s">
        <v>18</v>
      </c>
      <c r="D67" s="40"/>
      <c r="E67" s="73"/>
      <c r="H67" s="38"/>
      <c r="I67" s="38"/>
      <c r="J67" s="70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37">
        <v>74</v>
      </c>
      <c r="B68" s="41" t="s">
        <v>199</v>
      </c>
      <c r="C68" s="37" t="s">
        <v>18</v>
      </c>
      <c r="D68" s="40"/>
      <c r="E68" s="73"/>
      <c r="H68" s="38"/>
      <c r="I68" s="38"/>
      <c r="J68" s="70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37">
        <v>79</v>
      </c>
      <c r="B69" s="104" t="s">
        <v>200</v>
      </c>
      <c r="C69" s="105"/>
      <c r="D69" s="105"/>
      <c r="E69" s="72"/>
      <c r="H69" s="38"/>
      <c r="I69" s="38"/>
      <c r="J69" s="70"/>
      <c r="K69" s="2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37">
        <v>80</v>
      </c>
      <c r="B70" s="41" t="s">
        <v>193</v>
      </c>
      <c r="C70" s="37" t="s">
        <v>6</v>
      </c>
      <c r="D70" s="40">
        <v>0</v>
      </c>
      <c r="E70" s="73"/>
      <c r="H70" s="38"/>
      <c r="I70" s="38"/>
      <c r="J70" s="70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37">
        <v>81</v>
      </c>
      <c r="B71" s="41" t="s">
        <v>194</v>
      </c>
      <c r="C71" s="37" t="s">
        <v>6</v>
      </c>
      <c r="D71" s="40">
        <v>0</v>
      </c>
      <c r="E71" s="73"/>
      <c r="H71" s="38"/>
      <c r="I71" s="38"/>
      <c r="J71" s="70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37">
        <v>82</v>
      </c>
      <c r="B72" s="41" t="s">
        <v>195</v>
      </c>
      <c r="C72" s="37" t="s">
        <v>6</v>
      </c>
      <c r="D72" s="40">
        <v>0</v>
      </c>
      <c r="E72" s="73"/>
      <c r="H72" s="38"/>
      <c r="I72" s="38"/>
      <c r="J72" s="70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37">
        <v>83</v>
      </c>
      <c r="B73" s="41" t="s">
        <v>196</v>
      </c>
      <c r="C73" s="37" t="s">
        <v>18</v>
      </c>
      <c r="D73" s="40">
        <v>0</v>
      </c>
      <c r="E73" s="73"/>
      <c r="F73" s="65" t="s">
        <v>296</v>
      </c>
      <c r="H73" s="38"/>
      <c r="I73" s="38"/>
      <c r="J73" s="70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37">
        <v>84</v>
      </c>
      <c r="B74" s="104" t="s">
        <v>301</v>
      </c>
      <c r="C74" s="105"/>
      <c r="D74" s="105"/>
      <c r="E74" s="72"/>
      <c r="H74" s="38"/>
      <c r="I74" s="38"/>
      <c r="J74" s="70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37">
        <v>85</v>
      </c>
      <c r="B75" s="41" t="s">
        <v>125</v>
      </c>
      <c r="C75" s="37" t="s">
        <v>34</v>
      </c>
      <c r="D75" s="40"/>
      <c r="E75" s="73"/>
      <c r="H75" s="38"/>
      <c r="I75" s="38"/>
      <c r="J75" s="70"/>
      <c r="K75" s="2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37">
        <v>86</v>
      </c>
      <c r="B76" s="41" t="s">
        <v>197</v>
      </c>
      <c r="C76" s="37" t="s">
        <v>18</v>
      </c>
      <c r="D76" s="40"/>
      <c r="E76" s="73"/>
      <c r="H76" s="38"/>
      <c r="I76" s="38"/>
      <c r="J76" s="70"/>
      <c r="K76" s="2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37">
        <v>87</v>
      </c>
      <c r="B77" s="41" t="s">
        <v>198</v>
      </c>
      <c r="C77" s="37" t="s">
        <v>18</v>
      </c>
      <c r="D77" s="40"/>
      <c r="E77" s="73"/>
      <c r="H77" s="38"/>
      <c r="I77" s="38"/>
      <c r="J77" s="70"/>
      <c r="K77" s="2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37">
        <v>88</v>
      </c>
      <c r="B78" s="41" t="s">
        <v>199</v>
      </c>
      <c r="C78" s="37" t="s">
        <v>18</v>
      </c>
      <c r="D78" s="40"/>
      <c r="E78" s="73"/>
      <c r="H78" s="38"/>
      <c r="I78" s="38"/>
      <c r="J78" s="70"/>
      <c r="K78" s="2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37">
        <v>93</v>
      </c>
      <c r="B79" s="104" t="s">
        <v>200</v>
      </c>
      <c r="C79" s="105"/>
      <c r="D79" s="105"/>
      <c r="E79" s="72"/>
      <c r="H79" s="38"/>
      <c r="I79" s="38"/>
      <c r="J79" s="70"/>
      <c r="K79" s="2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37">
        <v>94</v>
      </c>
      <c r="B80" s="41" t="s">
        <v>193</v>
      </c>
      <c r="C80" s="37" t="s">
        <v>6</v>
      </c>
      <c r="D80" s="40">
        <v>0</v>
      </c>
      <c r="E80" s="73"/>
      <c r="H80" s="38"/>
      <c r="I80" s="38"/>
      <c r="J80" s="70"/>
      <c r="K80" s="2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37">
        <v>95</v>
      </c>
      <c r="B81" s="41" t="s">
        <v>194</v>
      </c>
      <c r="C81" s="37" t="s">
        <v>6</v>
      </c>
      <c r="D81" s="40">
        <v>0</v>
      </c>
      <c r="E81" s="73"/>
      <c r="H81" s="38"/>
      <c r="I81" s="38"/>
      <c r="J81" s="70"/>
      <c r="K81" s="2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37">
        <v>96</v>
      </c>
      <c r="B82" s="41" t="s">
        <v>195</v>
      </c>
      <c r="C82" s="37" t="s">
        <v>6</v>
      </c>
      <c r="D82" s="40">
        <v>0</v>
      </c>
      <c r="E82" s="73"/>
      <c r="H82" s="38"/>
      <c r="I82" s="38"/>
      <c r="J82" s="70"/>
      <c r="K82" s="2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37">
        <v>97</v>
      </c>
      <c r="B83" s="41" t="s">
        <v>196</v>
      </c>
      <c r="C83" s="37" t="s">
        <v>18</v>
      </c>
      <c r="D83" s="40">
        <v>0</v>
      </c>
      <c r="E83" s="73"/>
      <c r="H83" s="38"/>
      <c r="I83" s="38"/>
      <c r="J83" s="70"/>
      <c r="K83" s="2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37">
        <v>112</v>
      </c>
      <c r="B84" s="101" t="s">
        <v>303</v>
      </c>
      <c r="C84" s="102"/>
      <c r="D84" s="103"/>
      <c r="E84" s="83"/>
      <c r="H84" s="38"/>
      <c r="I84" s="38"/>
      <c r="J84" s="70"/>
      <c r="K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37">
        <v>113</v>
      </c>
      <c r="B85" s="41" t="s">
        <v>125</v>
      </c>
      <c r="C85" s="37" t="s">
        <v>304</v>
      </c>
      <c r="D85" s="40"/>
      <c r="E85" s="73"/>
      <c r="H85" s="38"/>
      <c r="I85" s="38"/>
      <c r="J85" s="70"/>
      <c r="K85" s="2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37">
        <v>114</v>
      </c>
      <c r="B86" s="41" t="s">
        <v>197</v>
      </c>
      <c r="C86" s="37" t="s">
        <v>18</v>
      </c>
      <c r="D86" s="40"/>
      <c r="E86" s="73"/>
      <c r="H86" s="38"/>
      <c r="I86" s="38"/>
      <c r="J86" s="70"/>
      <c r="K86" s="2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37">
        <v>115</v>
      </c>
      <c r="B87" s="41" t="s">
        <v>198</v>
      </c>
      <c r="C87" s="37" t="s">
        <v>18</v>
      </c>
      <c r="D87" s="40"/>
      <c r="E87" s="73"/>
      <c r="H87" s="38"/>
      <c r="I87" s="38"/>
      <c r="J87" s="70"/>
      <c r="K87" s="2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37">
        <v>116</v>
      </c>
      <c r="B88" s="41" t="s">
        <v>199</v>
      </c>
      <c r="C88" s="37" t="s">
        <v>18</v>
      </c>
      <c r="D88" s="40"/>
      <c r="E88" s="73"/>
      <c r="H88" s="38"/>
      <c r="I88" s="38"/>
      <c r="J88" s="70"/>
      <c r="K88" s="2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37">
        <v>121</v>
      </c>
      <c r="B89" s="104" t="s">
        <v>200</v>
      </c>
      <c r="C89" s="105"/>
      <c r="D89" s="106"/>
      <c r="E89" s="72"/>
      <c r="H89" s="38"/>
      <c r="I89" s="38"/>
      <c r="J89" s="70"/>
      <c r="K89" s="2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37">
        <v>122</v>
      </c>
      <c r="B90" s="41" t="s">
        <v>193</v>
      </c>
      <c r="C90" s="37" t="s">
        <v>6</v>
      </c>
      <c r="D90" s="40">
        <v>0</v>
      </c>
      <c r="E90" s="73"/>
      <c r="H90" s="38"/>
      <c r="I90" s="38"/>
      <c r="J90" s="70"/>
      <c r="K90" s="2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37">
        <v>123</v>
      </c>
      <c r="B91" s="41" t="s">
        <v>194</v>
      </c>
      <c r="C91" s="37" t="s">
        <v>6</v>
      </c>
      <c r="D91" s="40">
        <v>0</v>
      </c>
      <c r="E91" s="73"/>
      <c r="H91" s="38"/>
      <c r="I91" s="38"/>
      <c r="J91" s="70"/>
      <c r="K91" s="2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37">
        <v>124</v>
      </c>
      <c r="B92" s="41" t="s">
        <v>195</v>
      </c>
      <c r="C92" s="37" t="s">
        <v>6</v>
      </c>
      <c r="D92" s="40">
        <v>0</v>
      </c>
      <c r="E92" s="73"/>
      <c r="H92" s="38"/>
      <c r="I92" s="38"/>
      <c r="J92" s="70"/>
      <c r="K92" s="2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37">
        <v>125</v>
      </c>
      <c r="B93" s="41" t="s">
        <v>196</v>
      </c>
      <c r="C93" s="37" t="s">
        <v>18</v>
      </c>
      <c r="D93" s="40">
        <v>0</v>
      </c>
      <c r="E93" s="73"/>
      <c r="H93" s="38"/>
      <c r="I93" s="38"/>
      <c r="J93" s="70"/>
      <c r="K93" s="2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37">
        <v>126</v>
      </c>
      <c r="B94" s="104" t="s">
        <v>201</v>
      </c>
      <c r="C94" s="105"/>
      <c r="D94" s="106"/>
      <c r="E94" s="72"/>
      <c r="H94" s="38"/>
      <c r="I94" s="38"/>
      <c r="J94" s="70"/>
      <c r="K94" s="2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5.75">
      <c r="A95" s="37">
        <v>127</v>
      </c>
      <c r="B95" s="41" t="s">
        <v>202</v>
      </c>
      <c r="C95" s="37" t="s">
        <v>6</v>
      </c>
      <c r="D95" s="40">
        <v>0</v>
      </c>
      <c r="E95" s="73"/>
      <c r="H95" s="38"/>
      <c r="I95" s="38"/>
      <c r="J95" s="70"/>
      <c r="K95" s="2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37">
        <v>128</v>
      </c>
      <c r="B96" s="41" t="s">
        <v>203</v>
      </c>
      <c r="C96" s="37" t="s">
        <v>6</v>
      </c>
      <c r="D96" s="40">
        <v>0</v>
      </c>
      <c r="E96" s="73"/>
      <c r="H96" s="38"/>
      <c r="I96" s="38"/>
      <c r="J96" s="70"/>
      <c r="K96" s="22"/>
    </row>
    <row r="97" spans="1:11" ht="31.5">
      <c r="A97" s="37">
        <v>129</v>
      </c>
      <c r="B97" s="41" t="s">
        <v>204</v>
      </c>
      <c r="C97" s="37" t="s">
        <v>18</v>
      </c>
      <c r="D97" s="40">
        <v>0</v>
      </c>
      <c r="E97" s="73"/>
      <c r="H97" s="38"/>
      <c r="I97" s="38"/>
      <c r="J97" s="70"/>
      <c r="K97" s="22"/>
    </row>
    <row r="98" spans="2:5" ht="15.75">
      <c r="B98" s="107"/>
      <c r="C98" s="107"/>
      <c r="D98" s="107"/>
      <c r="E98" s="84"/>
    </row>
  </sheetData>
  <sheetProtection/>
  <mergeCells count="15">
    <mergeCell ref="A1:D1"/>
    <mergeCell ref="B7:D7"/>
    <mergeCell ref="B43:D43"/>
    <mergeCell ref="B48:D48"/>
    <mergeCell ref="B49:D49"/>
    <mergeCell ref="B54:D54"/>
    <mergeCell ref="B89:D89"/>
    <mergeCell ref="B94:D94"/>
    <mergeCell ref="B98:D98"/>
    <mergeCell ref="B59:D59"/>
    <mergeCell ref="B64:D64"/>
    <mergeCell ref="B69:D69"/>
    <mergeCell ref="B74:D74"/>
    <mergeCell ref="B79:D79"/>
    <mergeCell ref="B84:D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2020-04-01T16:40:21Z</dcterms:modified>
  <cp:category/>
  <cp:version/>
  <cp:contentType/>
  <cp:contentStatus/>
</cp:coreProperties>
</file>