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35" firstSheet="7" activeTab="8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19" sheetId="10" r:id="rId10"/>
  </sheets>
  <externalReferences>
    <externalReference r:id="rId13"/>
    <externalReference r:id="rId14"/>
    <externalReference r:id="rId15"/>
  </externalReferences>
  <definedNames>
    <definedName name="_xlnm.Print_Titles" localSheetId="0">'2.1'!$5:$5</definedName>
    <definedName name="_xlnm.Print_Titles" localSheetId="1">'2.2.'!$4:$4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<sst xmlns="http://schemas.openxmlformats.org/spreadsheetml/2006/main" count="1411" uniqueCount="356">
  <si>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</si>
  <si>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</si>
  <si>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</si>
  <si>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</si>
  <si>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</si>
  <si>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</si>
  <si>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</si>
  <si>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</si>
  <si>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</si>
  <si>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</si>
  <si>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</si>
  <si>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</si>
  <si>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</si>
  <si>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</si>
  <si>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</si>
  <si>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</si>
  <si>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</si>
  <si>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</si>
  <si>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</si>
  <si>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</si>
  <si>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</si>
  <si>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</si>
  <si>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</si>
  <si>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</si>
  <si>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</si>
  <si>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</si>
  <si>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</si>
  <si>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</si>
  <si>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</si>
  <si>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</si>
  <si>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</si>
  <si>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</si>
  <si>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</si>
  <si>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</si>
  <si>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</si>
  <si>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</si>
  <si>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</si>
  <si>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</si>
  <si>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</si>
  <si>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</si>
  <si>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</si>
  <si>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</si>
  <si>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</si>
  <si>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</si>
  <si>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</si>
  <si>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</si>
  <si>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</si>
  <si>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</si>
  <si>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</si>
  <si>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</si>
  <si>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</si>
  <si>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</si>
  <si>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</si>
  <si>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</si>
  <si>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</si>
  <si>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</si>
  <si>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</si>
  <si>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</si>
  <si>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</si>
  <si>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</si>
  <si>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</si>
  <si>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</si>
  <si>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</si>
  <si>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</si>
  <si>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</si>
  <si>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</si>
  <si>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</si>
  <si>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</si>
  <si>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</si>
  <si>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</si>
  <si>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</si>
  <si>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</si>
  <si>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</si>
  <si>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</si>
  <si>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</si>
  <si>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</si>
  <si>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</si>
  <si>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</si>
  <si>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</si>
  <si>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</si>
  <si>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</si>
  <si>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</si>
  <si>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</si>
  <si>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</si>
  <si>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</si>
  <si>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</si>
  <si>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</si>
  <si>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</si>
  <si>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</si>
  <si>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</si>
  <si>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</si>
  <si>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</si>
  <si>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</si>
  <si>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</si>
  <si>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</si>
  <si>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</si>
  <si>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</si>
  <si>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</si>
  <si>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</si>
  <si>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</si>
  <si>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</si>
  <si>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</si>
  <si>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</si>
  <si>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</si>
  <si>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</si>
  <si>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</si>
  <si>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</si>
  <si>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</si>
  <si>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</si>
  <si>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</si>
  <si>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</si>
  <si>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</si>
  <si>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</si>
  <si>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</si>
  <si>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</si>
  <si>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</si>
  <si>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</si>
  <si>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</si>
  <si>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</si>
  <si>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</si>
  <si>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</si>
  <si>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</si>
  <si>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</si>
  <si>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</si>
  <si>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</si>
  <si>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</si>
  <si>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</si>
  <si>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</si>
  <si>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</si>
  <si>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</si>
  <si>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</si>
  <si>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</si>
  <si>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</si>
  <si>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</si>
  <si>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</si>
  <si>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</si>
  <si>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</si>
  <si>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</si>
  <si>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</si>
  <si>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</si>
  <si>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</si>
  <si>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</si>
  <si>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</si>
  <si>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</si>
  <si>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</si>
  <si>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</si>
  <si>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</si>
  <si>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</si>
  <si>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</si>
  <si>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</si>
  <si>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</si>
  <si>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</si>
  <si>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</si>
  <si>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</si>
  <si>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</si>
  <si>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</si>
  <si>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</si>
  <si>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</si>
  <si>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</si>
  <si>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</si>
  <si>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</si>
  <si>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</si>
  <si>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</si>
  <si>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</si>
  <si>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</si>
  <si>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</si>
  <si>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</si>
  <si>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</si>
  <si>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</si>
  <si>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</si>
  <si>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</si>
  <si>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</si>
  <si>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</si>
  <si>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</si>
  <si>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</si>
  <si>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</si>
  <si>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</si>
  <si>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</si>
  <si>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</si>
  <si>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</si>
  <si>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</si>
  <si>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</si>
  <si>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</si>
  <si>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</si>
  <si>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</si>
  <si>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</si>
  <si>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</si>
  <si>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</si>
  <si>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</si>
  <si>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</si>
  <si>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</si>
  <si>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</si>
  <si>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</si>
  <si>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</si>
  <si>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</si>
  <si>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</si>
  <si>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</si>
  <si>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региональный фонд</t>
  </si>
  <si>
    <t>нет</t>
  </si>
  <si>
    <t>м куб.</t>
  </si>
  <si>
    <t>Документ, подтверждающий выбранный способ управления (протокол общего собрания собственников (членов кооператива)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</si>
  <si>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</si>
  <si>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</si>
  <si>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</si>
  <si>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</si>
  <si>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</si>
  <si>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</si>
  <si>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отсутствует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</si>
  <si>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</si>
  <si>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</si>
  <si>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</si>
  <si>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</si>
  <si>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</si>
  <si>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</si>
  <si>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</si>
  <si>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</si>
  <si>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</si>
  <si>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>горячее водоснабжение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</si>
  <si>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</si>
  <si>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</si>
  <si>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</si>
  <si>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</si>
  <si>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Договор №698 от 31.10.2012г.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</si>
  <si>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</si>
  <si>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</si>
  <si>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</si>
  <si>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</si>
  <si>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</si>
  <si>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</si>
  <si>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</si>
  <si>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</si>
  <si>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</si>
  <si>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</si>
  <si>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</si>
  <si>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</si>
  <si>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</si>
  <si>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</si>
  <si>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</si>
  <si>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</si>
  <si>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</si>
  <si>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</si>
  <si>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</si>
  <si>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</si>
  <si>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</si>
  <si>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</si>
  <si>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</si>
  <si>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</si>
  <si>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</si>
  <si>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ООО " Лифт  Сервис "</t>
  </si>
  <si>
    <t>ГУП МО "Мособлгаз"</t>
  </si>
  <si>
    <t>Отопление</t>
  </si>
  <si>
    <t>Форма 2. Сведения о многоквартирном доме, управление которым осуществляет управляющая организация, товарищество, кооператив.</t>
  </si>
  <si>
    <t>Форма 2.1. Общие сведения о МКД</t>
  </si>
  <si>
    <t>Форма 2.4.   Сведения об оказываемых коммунальных услугах в МКД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</si>
  <si>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</si>
  <si>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Форма 2.5. Сведения об использовании общего имущества  в МКД</t>
  </si>
  <si>
    <t>Форма 2.6. Сведения о капитальном ремонте общего имущества в МКД</t>
  </si>
  <si>
    <t>Форма 2.8. Отчет об исполнении управляющей организацией договора управления, а также о выполнении смет доходов и расходов в МКД</t>
  </si>
  <si>
    <t>Форма 2.7. Сведения о проведенных общих собраниях собственников помещений в МКД</t>
  </si>
  <si>
    <t>Выполненные  работы (оказанные услуги) по содержанию общего имущества и текущему ремонту в отчетном периоде:</t>
  </si>
  <si>
    <t>27.03.2018 г.</t>
  </si>
  <si>
    <t>Гкал</t>
  </si>
  <si>
    <t>Э/энергия бытовых потребителей + МОП</t>
  </si>
  <si>
    <t>Информация о предоставленных коммунальных услугах</t>
  </si>
  <si>
    <t>Общая информация по предоставленным коммунальным услугам</t>
  </si>
  <si>
    <t>01.07.2017 г.</t>
  </si>
  <si>
    <t>куб.м./кв.м общей площади</t>
  </si>
  <si>
    <t>01.01.2017 г.</t>
  </si>
  <si>
    <t>руб/куб.м.</t>
  </si>
  <si>
    <t>куб.м./чел.</t>
  </si>
  <si>
    <t>куб.м/кв.м общей площади</t>
  </si>
  <si>
    <t>руб/куб.м</t>
  </si>
  <si>
    <t>куб.м/чел</t>
  </si>
  <si>
    <t>гкал</t>
  </si>
  <si>
    <t>руб/кв.м</t>
  </si>
  <si>
    <t>ОАО "Мосэнергосбыт"</t>
  </si>
  <si>
    <t>кВт.ч/кв.м</t>
  </si>
  <si>
    <t>кВт.ч</t>
  </si>
  <si>
    <t>руб/кВт.ч</t>
  </si>
  <si>
    <t>Тариф, установленный для потребителей(питьевая вода) за ед. изм.</t>
  </si>
  <si>
    <t>Тариф, установленный для потребителей (водоотведение) за ед. изм.</t>
  </si>
  <si>
    <t>кв.м. общей площади</t>
  </si>
  <si>
    <t>Годовая плановая стоимость работ с учетом тарифа за период действия, руб</t>
  </si>
  <si>
    <t>руб</t>
  </si>
  <si>
    <t>Значение в период с 01.01.2017 г. по 30.06.2017 г.</t>
  </si>
  <si>
    <t>Общая площадь МКД, кв.м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</si>
  <si>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</si>
  <si>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по адресу: Московская обл., г. Щелково,  ул.  Пустовская,   д. 8.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</si>
  <si>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</si>
  <si>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</si>
  <si>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холодная вода на ОДН</t>
  </si>
  <si>
    <t>горячая вода на ОДН</t>
  </si>
  <si>
    <t>электроэнергия МОП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</si>
  <si>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</si>
  <si>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</si>
  <si>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</si>
  <si>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</si>
  <si>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</si>
  <si>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ООО "Эль энд Ти"</t>
  </si>
  <si>
    <t>Значение в период с 01.06.2017 г. по 31.12.2017 г.</t>
  </si>
  <si>
    <t>по адресу: Московская обл., г. Щелково, Пролетарский проспект,  д. 2</t>
  </si>
  <si>
    <t xml:space="preserve"> Комитет по ценам и тарифам Московской области, Распоряжение от 19.12.2016 №205-Р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</si>
  <si>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</si>
  <si>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</si>
  <si>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</si>
  <si>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</si>
  <si>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 xml:space="preserve"> Комитет по ценам и тарифам Московской области, Распоряжение от 18.12.2015 № 164-Р, Распоряжение от 19.12.2016 №207-Р.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</si>
  <si>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</si>
  <si>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руб./Гкал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</si>
  <si>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</si>
  <si>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</si>
  <si>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Договор №85873114 от 01.01.2011 г..</t>
  </si>
  <si>
    <t>Комитет по тарифам и ценам Московской обл. Распоряжение №203 Р от 16.12.2016 г.</t>
  </si>
  <si>
    <t>Распоряжение министерства ЖКХ МО № 200-РВ от 20.10.2016 г. "Об утверждении нормативов потребления коммунальных услуг на ОДН"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</si>
  <si>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</si>
  <si>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по адресу: М.О., г. Щелково, ул. Пустовская  д.8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</si>
  <si>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</si>
  <si>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</si>
  <si>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сборные ж/б блоки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</si>
  <si>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</si>
  <si>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ж/б плиты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</si>
  <si>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</si>
  <si>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кирпич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</si>
  <si>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</si>
  <si>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t>соответствует материалу стен</t>
  </si>
  <si>
    <t>плоская</t>
  </si>
  <si>
    <t>рулонная</t>
  </si>
  <si>
    <t>на лестничной клетке</t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</si>
  <si>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</si>
  <si>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t>пассажирский</t>
  </si>
  <si>
    <t>02.11.2017г.</t>
  </si>
  <si>
    <t>2шт.</t>
  </si>
  <si>
    <t>Меркурий</t>
  </si>
  <si>
    <t>02.04.2018г</t>
  </si>
  <si>
    <t>центральное</t>
  </si>
  <si>
    <t>сетевое</t>
  </si>
  <si>
    <t>приточно-вытяжная</t>
  </si>
  <si>
    <t>внутренний</t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</si>
  <si>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</si>
  <si>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</si>
  <si>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</si>
  <si>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</si>
  <si>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</si>
  <si>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</si>
  <si>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</si>
  <si>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</si>
  <si>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</si>
  <si>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</si>
  <si>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</si>
  <si>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если были</t>
  </si>
  <si>
    <t>ИТП</t>
  </si>
  <si>
    <t>водоотведение на ОДН</t>
  </si>
  <si>
    <t>Директор ООО "УК "Альтаир" ___________________ Рыжов А.А.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</si>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</sst>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000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5" fillId="32" borderId="10" xfId="0" applyFont="1" applyFill="1" applyBorder="1" applyAlignment="1">
      <alignment vertical="center" wrapText="1"/>
    </xf>
    <xf numFmtId="0" fontId="46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vertical="center" wrapText="1"/>
    </xf>
    <xf numFmtId="186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3" fillId="0" borderId="0" xfId="0" applyFont="1" applyFill="1" applyAlignment="1">
      <alignment horizontal="justify" vertical="top" wrapText="1"/>
    </xf>
    <xf numFmtId="4" fontId="2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43;&#1054;&#1058;&#1054;&#1042;&#1067;&#1045;%20&#1054;&#1058;&#1063;&#1045;&#1058;&#1067;\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86;&#1076;&#1085;&#1072;&#1103;%20&#1087;&#1086;%20&#1090;&#1077;&#1082;&#1091;&#1097;&#1077;&#1084;&#1091;%20&#1088;&#1077;&#1084;&#1086;&#1085;&#1090;&#1091;%20&#1079;&#1072;%202018%20&#1075;&#1086;&#1076;%20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Ж-А"/>
      <sheetName val="Жилище"/>
      <sheetName val="Лист3"/>
    </sheetNames>
    <sheetDataSet>
      <sheetData sheetId="0">
        <row r="38">
          <cell r="AB38">
            <v>595442.5299999999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V57">
            <v>-347782.0079999999</v>
          </cell>
        </row>
        <row r="58">
          <cell r="V58">
            <v>6131.81</v>
          </cell>
        </row>
        <row r="59">
          <cell r="V59">
            <v>74609.39</v>
          </cell>
        </row>
        <row r="60">
          <cell r="V60">
            <v>758309.82</v>
          </cell>
        </row>
        <row r="61">
          <cell r="V61">
            <v>470262</v>
          </cell>
        </row>
        <row r="62">
          <cell r="V62">
            <v>169289.22</v>
          </cell>
        </row>
        <row r="63">
          <cell r="V63">
            <v>118758.59999999999</v>
          </cell>
        </row>
        <row r="64">
          <cell r="V64">
            <v>747181.76</v>
          </cell>
        </row>
        <row r="65">
          <cell r="V65">
            <v>747181.76</v>
          </cell>
        </row>
        <row r="70">
          <cell r="V70">
            <v>399399.7520000001</v>
          </cell>
        </row>
        <row r="71">
          <cell r="V71">
            <v>-429277.6379999999</v>
          </cell>
        </row>
        <row r="72">
          <cell r="V72">
            <v>6706.85</v>
          </cell>
        </row>
        <row r="73">
          <cell r="V73">
            <v>86312.49</v>
          </cell>
        </row>
        <row r="74">
          <cell r="V74">
            <v>839772.6330015841</v>
          </cell>
        </row>
        <row r="75">
          <cell r="V75">
            <v>118758.59999999999</v>
          </cell>
        </row>
        <row r="76">
          <cell r="V76">
            <v>250784.85</v>
          </cell>
        </row>
        <row r="77">
          <cell r="V77">
            <v>127490.84999999999</v>
          </cell>
        </row>
        <row r="78">
          <cell r="V78">
            <v>12341.58</v>
          </cell>
        </row>
        <row r="79">
          <cell r="V79">
            <v>66947.25</v>
          </cell>
        </row>
        <row r="80">
          <cell r="V80">
            <v>26895.33</v>
          </cell>
        </row>
        <row r="81">
          <cell r="V81">
            <v>109677.06</v>
          </cell>
        </row>
        <row r="82">
          <cell r="V82">
            <v>1397.1599999999999</v>
          </cell>
        </row>
        <row r="83">
          <cell r="V83">
            <v>11410.14</v>
          </cell>
        </row>
        <row r="84">
          <cell r="V84">
            <v>3609.33</v>
          </cell>
        </row>
        <row r="85">
          <cell r="V85">
            <v>931.44</v>
          </cell>
        </row>
        <row r="86">
          <cell r="V86">
            <v>35627.58</v>
          </cell>
        </row>
        <row r="87">
          <cell r="V87">
            <v>0</v>
          </cell>
        </row>
        <row r="88">
          <cell r="V88">
            <v>1571.6561116726791</v>
          </cell>
        </row>
        <row r="89">
          <cell r="V89">
            <v>9529.000426780598</v>
          </cell>
        </row>
        <row r="90">
          <cell r="V90">
            <v>2725.9733461156347</v>
          </cell>
        </row>
        <row r="91">
          <cell r="V91">
            <v>60074.83311701537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3">
      <selection activeCell="F39" sqref="F39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3.8515625" style="40" customWidth="1"/>
    <col min="5" max="16384" width="9.140625" style="1" customWidth="1"/>
  </cols>
  <sheetData>
    <row r="1" spans="2:4" s="13" customFormat="1" ht="40.5" customHeight="1">
      <c r="B1" s="98" t="s">
        <v>251</v>
      </c>
      <c r="C1" s="98"/>
      <c r="D1" s="98"/>
    </row>
    <row r="2" spans="2:4" s="13" customFormat="1" ht="15.75">
      <c r="B2" s="99" t="s">
        <v>252</v>
      </c>
      <c r="C2" s="99"/>
      <c r="D2" s="99"/>
    </row>
    <row r="3" spans="1:4" s="13" customFormat="1" ht="19.5" customHeight="1">
      <c r="A3" s="15"/>
      <c r="B3" s="15" t="s">
        <v>287</v>
      </c>
      <c r="C3" s="15"/>
      <c r="D3" s="33"/>
    </row>
    <row r="5" spans="1:4" ht="34.5" customHeight="1">
      <c r="A5" s="2" t="s">
        <v>0</v>
      </c>
      <c r="B5" s="2" t="s">
        <v>1</v>
      </c>
      <c r="C5" s="2" t="s">
        <v>2</v>
      </c>
      <c r="D5" s="2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34" t="s">
        <v>260</v>
      </c>
    </row>
    <row r="7" spans="1:4" s="6" customFormat="1" ht="18.75" customHeight="1">
      <c r="A7" s="100" t="s">
        <v>19</v>
      </c>
      <c r="B7" s="100"/>
      <c r="C7" s="100"/>
      <c r="D7" s="100"/>
    </row>
    <row r="8" spans="1:4" s="6" customFormat="1" ht="63.75" customHeight="1">
      <c r="A8" s="4" t="s">
        <v>125</v>
      </c>
      <c r="B8" s="3" t="s">
        <v>200</v>
      </c>
      <c r="C8" s="5" t="s">
        <v>5</v>
      </c>
      <c r="D8" s="35"/>
    </row>
    <row r="9" spans="1:4" s="6" customFormat="1" ht="19.5" customHeight="1">
      <c r="A9" s="4" t="s">
        <v>126</v>
      </c>
      <c r="B9" s="3" t="s">
        <v>20</v>
      </c>
      <c r="C9" s="5" t="s">
        <v>5</v>
      </c>
      <c r="D9" s="36"/>
    </row>
    <row r="10" spans="1:4" s="6" customFormat="1" ht="20.25" customHeight="1">
      <c r="A10" s="100" t="s">
        <v>42</v>
      </c>
      <c r="B10" s="100"/>
      <c r="C10" s="100"/>
      <c r="D10" s="100"/>
    </row>
    <row r="11" spans="1:4" s="6" customFormat="1" ht="30" customHeight="1">
      <c r="A11" s="4" t="s">
        <v>127</v>
      </c>
      <c r="B11" s="7" t="s">
        <v>21</v>
      </c>
      <c r="C11" s="5" t="s">
        <v>5</v>
      </c>
      <c r="D11" s="35" t="s">
        <v>197</v>
      </c>
    </row>
    <row r="12" spans="1:4" s="6" customFormat="1" ht="30" customHeight="1">
      <c r="A12" s="100" t="s">
        <v>22</v>
      </c>
      <c r="B12" s="100"/>
      <c r="C12" s="100"/>
      <c r="D12" s="100"/>
    </row>
    <row r="13" spans="1:4" s="6" customFormat="1" ht="15.75">
      <c r="A13" s="4" t="s">
        <v>128</v>
      </c>
      <c r="B13" s="7" t="s">
        <v>43</v>
      </c>
      <c r="C13" s="5" t="s">
        <v>5</v>
      </c>
      <c r="D13" s="34"/>
    </row>
    <row r="14" spans="1:4" s="6" customFormat="1" ht="19.5" customHeight="1">
      <c r="A14" s="4" t="s">
        <v>129</v>
      </c>
      <c r="B14" s="7" t="s">
        <v>131</v>
      </c>
      <c r="C14" s="5" t="s">
        <v>5</v>
      </c>
      <c r="D14" s="35"/>
    </row>
    <row r="15" spans="1:4" s="6" customFormat="1" ht="18.75" customHeight="1">
      <c r="A15" s="4" t="s">
        <v>130</v>
      </c>
      <c r="B15" s="3" t="s">
        <v>23</v>
      </c>
      <c r="C15" s="8" t="s">
        <v>5</v>
      </c>
      <c r="D15" s="34"/>
    </row>
    <row r="16" spans="1:4" s="6" customFormat="1" ht="19.5" customHeight="1">
      <c r="A16" s="4" t="s">
        <v>135</v>
      </c>
      <c r="B16" s="3" t="s">
        <v>24</v>
      </c>
      <c r="C16" s="8" t="s">
        <v>5</v>
      </c>
      <c r="D16" s="34"/>
    </row>
    <row r="17" spans="1:4" s="6" customFormat="1" ht="19.5" customHeight="1">
      <c r="A17" s="4" t="s">
        <v>136</v>
      </c>
      <c r="B17" s="3" t="s">
        <v>25</v>
      </c>
      <c r="C17" s="8" t="s">
        <v>5</v>
      </c>
      <c r="D17" s="34"/>
    </row>
    <row r="18" spans="1:4" s="6" customFormat="1" ht="19.5" customHeight="1">
      <c r="A18" s="4" t="s">
        <v>137</v>
      </c>
      <c r="B18" s="4" t="s">
        <v>37</v>
      </c>
      <c r="C18" s="8" t="s">
        <v>6</v>
      </c>
      <c r="D18" s="34"/>
    </row>
    <row r="19" spans="1:4" s="6" customFormat="1" ht="19.5" customHeight="1">
      <c r="A19" s="4" t="s">
        <v>138</v>
      </c>
      <c r="B19" s="4" t="s">
        <v>38</v>
      </c>
      <c r="C19" s="8" t="s">
        <v>6</v>
      </c>
      <c r="D19" s="34"/>
    </row>
    <row r="20" spans="1:4" s="6" customFormat="1" ht="19.5" customHeight="1">
      <c r="A20" s="4" t="s">
        <v>139</v>
      </c>
      <c r="B20" s="3" t="s">
        <v>26</v>
      </c>
      <c r="C20" s="8" t="s">
        <v>6</v>
      </c>
      <c r="D20" s="34"/>
    </row>
    <row r="21" spans="1:4" s="6" customFormat="1" ht="19.5" customHeight="1">
      <c r="A21" s="4" t="s">
        <v>140</v>
      </c>
      <c r="B21" s="3" t="s">
        <v>27</v>
      </c>
      <c r="C21" s="8" t="s">
        <v>6</v>
      </c>
      <c r="D21" s="34"/>
    </row>
    <row r="22" spans="1:4" s="6" customFormat="1" ht="19.5" customHeight="1">
      <c r="A22" s="4" t="s">
        <v>141</v>
      </c>
      <c r="B22" s="3" t="s">
        <v>132</v>
      </c>
      <c r="C22" s="8"/>
      <c r="D22" s="34"/>
    </row>
    <row r="23" spans="1:4" s="6" customFormat="1" ht="19.5" customHeight="1">
      <c r="A23" s="4" t="s">
        <v>142</v>
      </c>
      <c r="B23" s="9" t="s">
        <v>133</v>
      </c>
      <c r="C23" s="8" t="s">
        <v>6</v>
      </c>
      <c r="D23" s="34"/>
    </row>
    <row r="24" spans="1:4" s="6" customFormat="1" ht="19.5" customHeight="1">
      <c r="A24" s="4" t="s">
        <v>143</v>
      </c>
      <c r="B24" s="9" t="s">
        <v>134</v>
      </c>
      <c r="C24" s="8" t="s">
        <v>6</v>
      </c>
      <c r="D24" s="34"/>
    </row>
    <row r="25" spans="1:4" s="6" customFormat="1" ht="19.5" customHeight="1">
      <c r="A25" s="4" t="s">
        <v>144</v>
      </c>
      <c r="B25" s="3" t="s">
        <v>28</v>
      </c>
      <c r="C25" s="5" t="s">
        <v>7</v>
      </c>
      <c r="D25" s="35"/>
    </row>
    <row r="26" spans="1:4" s="6" customFormat="1" ht="19.5" customHeight="1">
      <c r="A26" s="4" t="s">
        <v>145</v>
      </c>
      <c r="B26" s="4" t="s">
        <v>39</v>
      </c>
      <c r="C26" s="5" t="s">
        <v>7</v>
      </c>
      <c r="D26" s="35"/>
    </row>
    <row r="27" spans="1:4" s="6" customFormat="1" ht="19.5" customHeight="1">
      <c r="A27" s="4" t="s">
        <v>146</v>
      </c>
      <c r="B27" s="4" t="s">
        <v>40</v>
      </c>
      <c r="C27" s="5" t="s">
        <v>7</v>
      </c>
      <c r="D27" s="35"/>
    </row>
    <row r="28" spans="1:4" s="6" customFormat="1" ht="30" customHeight="1">
      <c r="A28" s="4" t="s">
        <v>147</v>
      </c>
      <c r="B28" s="4" t="s">
        <v>41</v>
      </c>
      <c r="C28" s="5" t="s">
        <v>7</v>
      </c>
      <c r="D28" s="35"/>
    </row>
    <row r="29" spans="1:4" s="6" customFormat="1" ht="33" customHeight="1">
      <c r="A29" s="4" t="s">
        <v>151</v>
      </c>
      <c r="B29" s="3" t="s">
        <v>148</v>
      </c>
      <c r="C29" s="5" t="s">
        <v>5</v>
      </c>
      <c r="D29" s="34"/>
    </row>
    <row r="30" spans="1:4" s="6" customFormat="1" ht="30" customHeight="1">
      <c r="A30" s="4" t="s">
        <v>152</v>
      </c>
      <c r="B30" s="3" t="s">
        <v>149</v>
      </c>
      <c r="C30" s="5" t="s">
        <v>7</v>
      </c>
      <c r="D30" s="35"/>
    </row>
    <row r="31" spans="1:4" s="6" customFormat="1" ht="21" customHeight="1">
      <c r="A31" s="4" t="s">
        <v>153</v>
      </c>
      <c r="B31" s="3" t="s">
        <v>150</v>
      </c>
      <c r="C31" s="5" t="s">
        <v>7</v>
      </c>
      <c r="D31" s="35"/>
    </row>
    <row r="32" spans="1:4" s="6" customFormat="1" ht="19.5" customHeight="1">
      <c r="A32" s="4" t="s">
        <v>154</v>
      </c>
      <c r="B32" s="3" t="s">
        <v>29</v>
      </c>
      <c r="C32" s="5" t="s">
        <v>5</v>
      </c>
      <c r="D32" s="35"/>
    </row>
    <row r="33" spans="1:4" s="6" customFormat="1" ht="29.25" customHeight="1">
      <c r="A33" s="4" t="s">
        <v>158</v>
      </c>
      <c r="B33" s="3" t="s">
        <v>155</v>
      </c>
      <c r="C33" s="5" t="s">
        <v>5</v>
      </c>
      <c r="D33" s="37"/>
    </row>
    <row r="34" spans="1:4" s="6" customFormat="1" ht="19.5" customHeight="1">
      <c r="A34" s="4" t="s">
        <v>159</v>
      </c>
      <c r="B34" s="3" t="s">
        <v>156</v>
      </c>
      <c r="C34" s="5" t="s">
        <v>5</v>
      </c>
      <c r="D34" s="37"/>
    </row>
    <row r="35" spans="1:4" s="6" customFormat="1" ht="21" customHeight="1">
      <c r="A35" s="4" t="s">
        <v>160</v>
      </c>
      <c r="B35" s="3" t="s">
        <v>157</v>
      </c>
      <c r="C35" s="5" t="s">
        <v>5</v>
      </c>
      <c r="D35" s="34"/>
    </row>
    <row r="36" spans="1:4" s="6" customFormat="1" ht="19.5" customHeight="1">
      <c r="A36" s="4" t="s">
        <v>161</v>
      </c>
      <c r="B36" s="3" t="s">
        <v>30</v>
      </c>
      <c r="C36" s="5" t="s">
        <v>5</v>
      </c>
      <c r="D36" s="37" t="s">
        <v>5</v>
      </c>
    </row>
    <row r="37" spans="1:4" s="6" customFormat="1" ht="20.25" customHeight="1">
      <c r="A37" s="100" t="s">
        <v>33</v>
      </c>
      <c r="B37" s="100"/>
      <c r="C37" s="100"/>
      <c r="D37" s="100"/>
    </row>
    <row r="38" spans="1:4" s="6" customFormat="1" ht="84.75" customHeight="1">
      <c r="A38" s="4" t="s">
        <v>162</v>
      </c>
      <c r="B38" s="3" t="s">
        <v>34</v>
      </c>
      <c r="C38" s="12" t="s">
        <v>5</v>
      </c>
      <c r="D38" s="34"/>
    </row>
    <row r="39" spans="1:4" s="6" customFormat="1" ht="19.5" customHeight="1">
      <c r="A39" s="4" t="s">
        <v>163</v>
      </c>
      <c r="B39" s="3" t="s">
        <v>35</v>
      </c>
      <c r="C39" s="12" t="s">
        <v>5</v>
      </c>
      <c r="D39" s="38"/>
    </row>
    <row r="40" spans="1:4" s="6" customFormat="1" ht="19.5" customHeight="1">
      <c r="A40" s="4" t="s">
        <v>164</v>
      </c>
      <c r="B40" s="3" t="s">
        <v>36</v>
      </c>
      <c r="C40" s="12" t="s">
        <v>5</v>
      </c>
      <c r="D40" s="38"/>
    </row>
    <row r="41" s="6" customFormat="1" ht="15.75">
      <c r="D41" s="39"/>
    </row>
  </sheetData>
  <sheetProtection/>
  <mergeCells count="6">
    <mergeCell ref="B1:D1"/>
    <mergeCell ref="B2:D2"/>
    <mergeCell ref="A37:D37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">
      <selection activeCell="A1" sqref="A1:IV16384"/>
    </sheetView>
  </sheetViews>
  <sheetFormatPr defaultColWidth="9.140625" defaultRowHeight="15" outlineLevelCol="1"/>
  <cols>
    <col min="1" max="1" width="5.8515625" style="1" customWidth="1"/>
    <col min="2" max="2" width="51.57421875" style="97" customWidth="1"/>
    <col min="3" max="3" width="10.57421875" style="1" customWidth="1"/>
    <col min="4" max="4" width="14.00390625" style="40" bestFit="1" customWidth="1"/>
    <col min="5" max="5" width="7.00390625" style="40" customWidth="1"/>
    <col min="6" max="6" width="11.00390625" style="26" hidden="1" customWidth="1" outlineLevel="1"/>
    <col min="7" max="8" width="10.421875" style="26" hidden="1" customWidth="1" outlineLevel="1"/>
    <col min="9" max="9" width="11.421875" style="26" hidden="1" customWidth="1" outlineLevel="1"/>
    <col min="10" max="10" width="13.140625" style="80" hidden="1" customWidth="1" outlineLevel="1"/>
    <col min="11" max="11" width="11.28125" style="31" bestFit="1" customWidth="1" collapsed="1"/>
    <col min="12" max="12" width="9.140625" style="17" customWidth="1"/>
    <col min="13" max="16384" width="9.140625" style="1" customWidth="1"/>
  </cols>
  <sheetData>
    <row r="1" spans="1:5" ht="15.75">
      <c r="A1" s="128" t="s">
        <v>339</v>
      </c>
      <c r="B1" s="128"/>
      <c r="C1" s="128"/>
      <c r="D1" s="128"/>
      <c r="E1" s="79"/>
    </row>
    <row r="2" spans="2:4" ht="15.75" customHeight="1">
      <c r="B2" s="32" t="str">
        <f>'2.1'!B3</f>
        <v>по адресу: Московская обл., г. Щелково,  ул.  Пустовская,   д. 8.</v>
      </c>
      <c r="C2" s="15"/>
      <c r="D2" s="15"/>
    </row>
    <row r="3" spans="1:11" ht="31.5">
      <c r="A3" s="23" t="s">
        <v>0</v>
      </c>
      <c r="B3" s="28" t="s">
        <v>1</v>
      </c>
      <c r="C3" s="71" t="s">
        <v>2</v>
      </c>
      <c r="D3" s="51" t="s">
        <v>3</v>
      </c>
      <c r="E3" s="81"/>
      <c r="H3" s="82"/>
      <c r="I3" s="82"/>
      <c r="J3" s="83"/>
      <c r="K3" s="17"/>
    </row>
    <row r="4" spans="1:256" ht="15.75">
      <c r="A4" s="23">
        <v>1</v>
      </c>
      <c r="B4" s="28" t="s">
        <v>4</v>
      </c>
      <c r="C4" s="23" t="s">
        <v>5</v>
      </c>
      <c r="D4" s="27" t="s">
        <v>340</v>
      </c>
      <c r="E4" s="84"/>
      <c r="H4" s="82"/>
      <c r="I4" s="82"/>
      <c r="J4" s="83"/>
      <c r="K4" s="1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23">
        <v>2</v>
      </c>
      <c r="B5" s="28" t="s">
        <v>107</v>
      </c>
      <c r="C5" s="23" t="s">
        <v>5</v>
      </c>
      <c r="D5" s="27" t="s">
        <v>341</v>
      </c>
      <c r="E5" s="84"/>
      <c r="H5" s="82"/>
      <c r="I5" s="82"/>
      <c r="J5" s="83"/>
      <c r="K5" s="1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23">
        <v>3</v>
      </c>
      <c r="B6" s="28" t="s">
        <v>108</v>
      </c>
      <c r="C6" s="23" t="s">
        <v>5</v>
      </c>
      <c r="D6" s="27" t="s">
        <v>342</v>
      </c>
      <c r="E6" s="84"/>
      <c r="H6" s="82"/>
      <c r="I6" s="82"/>
      <c r="J6" s="83"/>
      <c r="K6" s="1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23">
        <v>4</v>
      </c>
      <c r="B7" s="120" t="s">
        <v>343</v>
      </c>
      <c r="C7" s="121"/>
      <c r="D7" s="123"/>
      <c r="E7" s="85"/>
      <c r="H7" s="82"/>
      <c r="I7" s="82"/>
      <c r="J7" s="83"/>
      <c r="K7" s="17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23">
        <v>5</v>
      </c>
      <c r="B8" s="28" t="s">
        <v>109</v>
      </c>
      <c r="C8" s="23" t="s">
        <v>18</v>
      </c>
      <c r="D8" s="49">
        <v>88990.96600000001</v>
      </c>
      <c r="E8" s="86"/>
      <c r="H8" s="82"/>
      <c r="I8" s="82"/>
      <c r="J8" s="83"/>
      <c r="K8" s="1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23">
        <v>6</v>
      </c>
      <c r="B9" s="29" t="s">
        <v>118</v>
      </c>
      <c r="C9" s="23" t="s">
        <v>18</v>
      </c>
      <c r="D9" s="49">
        <v>173.17</v>
      </c>
      <c r="E9" s="86"/>
      <c r="H9" s="82"/>
      <c r="I9" s="82"/>
      <c r="J9" s="83"/>
      <c r="K9" s="1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23">
        <v>7</v>
      </c>
      <c r="B10" s="29" t="s">
        <v>119</v>
      </c>
      <c r="C10" s="23" t="s">
        <v>18</v>
      </c>
      <c r="D10" s="49">
        <v>66698.32</v>
      </c>
      <c r="E10" s="86"/>
      <c r="H10" s="82"/>
      <c r="I10" s="82"/>
      <c r="J10" s="83"/>
      <c r="K10" s="1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31.5">
      <c r="A11" s="23">
        <v>8</v>
      </c>
      <c r="B11" s="50" t="s">
        <v>288</v>
      </c>
      <c r="C11" s="23" t="s">
        <v>18</v>
      </c>
      <c r="D11" s="87">
        <v>821524.55</v>
      </c>
      <c r="E11" s="81"/>
      <c r="H11" s="82"/>
      <c r="I11" s="82"/>
      <c r="J11" s="83"/>
      <c r="K11" s="1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23">
        <v>9</v>
      </c>
      <c r="B12" s="52" t="s">
        <v>289</v>
      </c>
      <c r="C12" s="23" t="s">
        <v>18</v>
      </c>
      <c r="D12" s="49">
        <f>D11-D13-D14</f>
        <v>551565.1220000001</v>
      </c>
      <c r="E12" s="86"/>
      <c r="H12" s="82"/>
      <c r="I12" s="82"/>
      <c r="J12" s="83"/>
      <c r="K12" s="1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23">
        <v>10</v>
      </c>
      <c r="B13" s="29" t="s">
        <v>120</v>
      </c>
      <c r="C13" s="23" t="s">
        <v>18</v>
      </c>
      <c r="D13" s="49">
        <f>J27</f>
        <v>158669.556</v>
      </c>
      <c r="E13" s="86"/>
      <c r="H13" s="82"/>
      <c r="I13" s="82"/>
      <c r="J13" s="83"/>
      <c r="K13" s="17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23">
        <v>11</v>
      </c>
      <c r="B14" s="29" t="s">
        <v>121</v>
      </c>
      <c r="C14" s="23" t="s">
        <v>18</v>
      </c>
      <c r="D14" s="49">
        <f>J26</f>
        <v>111289.872</v>
      </c>
      <c r="E14" s="86"/>
      <c r="H14" s="82"/>
      <c r="I14" s="82"/>
      <c r="J14" s="83"/>
      <c r="K14" s="17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23">
        <v>12</v>
      </c>
      <c r="B15" s="28" t="s">
        <v>110</v>
      </c>
      <c r="C15" s="23" t="s">
        <v>18</v>
      </c>
      <c r="D15" s="51">
        <v>819572.12</v>
      </c>
      <c r="E15" s="81"/>
      <c r="H15" s="82"/>
      <c r="I15" s="82"/>
      <c r="J15" s="83"/>
      <c r="K15" s="1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23">
        <v>13</v>
      </c>
      <c r="B16" s="29" t="s">
        <v>178</v>
      </c>
      <c r="C16" s="23" t="s">
        <v>18</v>
      </c>
      <c r="D16" s="49">
        <v>4747705.41</v>
      </c>
      <c r="E16" s="86"/>
      <c r="H16" s="82"/>
      <c r="I16" s="82"/>
      <c r="J16" s="83"/>
      <c r="K16" s="17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23">
        <v>14</v>
      </c>
      <c r="B17" s="29" t="s">
        <v>179</v>
      </c>
      <c r="C17" s="23" t="s">
        <v>18</v>
      </c>
      <c r="D17" s="49">
        <v>0</v>
      </c>
      <c r="E17" s="86"/>
      <c r="H17" s="82"/>
      <c r="I17" s="82"/>
      <c r="J17" s="83"/>
      <c r="K17" s="1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23">
        <v>15</v>
      </c>
      <c r="B18" s="29" t="s">
        <v>122</v>
      </c>
      <c r="C18" s="23" t="s">
        <v>18</v>
      </c>
      <c r="D18" s="49">
        <v>0</v>
      </c>
      <c r="E18" s="86"/>
      <c r="H18" s="82"/>
      <c r="I18" s="82"/>
      <c r="J18" s="83"/>
      <c r="K18" s="1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23">
        <v>16</v>
      </c>
      <c r="B19" s="29" t="s">
        <v>123</v>
      </c>
      <c r="C19" s="23" t="s">
        <v>18</v>
      </c>
      <c r="D19" s="49">
        <v>0</v>
      </c>
      <c r="E19" s="86"/>
      <c r="H19" s="82"/>
      <c r="I19" s="82"/>
      <c r="J19" s="83"/>
      <c r="K19" s="1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23">
        <v>17</v>
      </c>
      <c r="B20" s="29" t="s">
        <v>124</v>
      </c>
      <c r="C20" s="23" t="s">
        <v>18</v>
      </c>
      <c r="D20" s="49">
        <v>0</v>
      </c>
      <c r="E20" s="86"/>
      <c r="H20" s="82"/>
      <c r="I20" s="82"/>
      <c r="J20" s="83"/>
      <c r="K20" s="1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23">
        <v>18</v>
      </c>
      <c r="B21" s="28" t="s">
        <v>111</v>
      </c>
      <c r="C21" s="23" t="s">
        <v>18</v>
      </c>
      <c r="D21" s="51">
        <f>D8+D15</f>
        <v>908563.086</v>
      </c>
      <c r="E21" s="81"/>
      <c r="H21" s="82"/>
      <c r="I21" s="82"/>
      <c r="J21" s="83"/>
      <c r="K21" s="1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23">
        <v>19</v>
      </c>
      <c r="B22" s="29" t="s">
        <v>112</v>
      </c>
      <c r="C22" s="23" t="s">
        <v>18</v>
      </c>
      <c r="D22" s="49">
        <f>D8+D13-D27</f>
        <v>-347782.0079999999</v>
      </c>
      <c r="E22" s="86"/>
      <c r="F22" s="88"/>
      <c r="G22" s="88"/>
      <c r="H22" s="75"/>
      <c r="I22" s="75"/>
      <c r="J22" s="89"/>
      <c r="K22" s="1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23">
        <v>20</v>
      </c>
      <c r="B23" s="29" t="s">
        <v>116</v>
      </c>
      <c r="C23" s="23" t="s">
        <v>18</v>
      </c>
      <c r="D23" s="49">
        <v>6131.81</v>
      </c>
      <c r="E23" s="86"/>
      <c r="F23" s="88"/>
      <c r="G23" s="88"/>
      <c r="H23" s="75"/>
      <c r="I23" s="75"/>
      <c r="J23" s="89"/>
      <c r="K23" s="1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23">
        <v>21</v>
      </c>
      <c r="B24" s="29" t="s">
        <v>117</v>
      </c>
      <c r="C24" s="23" t="s">
        <v>18</v>
      </c>
      <c r="D24" s="49">
        <v>74609.39</v>
      </c>
      <c r="E24" s="86"/>
      <c r="F24" s="90" t="s">
        <v>344</v>
      </c>
      <c r="G24" s="90" t="s">
        <v>345</v>
      </c>
      <c r="H24" s="91"/>
      <c r="I24" s="91" t="s">
        <v>346</v>
      </c>
      <c r="J24" s="72" t="s">
        <v>347</v>
      </c>
      <c r="K24" s="17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23">
        <v>22</v>
      </c>
      <c r="B25" s="92" t="s">
        <v>259</v>
      </c>
      <c r="C25" s="23" t="s">
        <v>18</v>
      </c>
      <c r="D25" s="93">
        <f>SUM(D26:D42)</f>
        <v>1257361.1619999998</v>
      </c>
      <c r="E25" s="85"/>
      <c r="F25" s="90">
        <f>SUM(F26:F38)</f>
        <v>31.389999999999997</v>
      </c>
      <c r="G25" s="90">
        <f>SUM(G26:G38)</f>
        <v>33.12</v>
      </c>
      <c r="H25" s="91"/>
      <c r="I25" s="91"/>
      <c r="J25" s="72"/>
      <c r="K25" s="1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23">
        <v>23</v>
      </c>
      <c r="B26" s="53" t="s">
        <v>224</v>
      </c>
      <c r="C26" s="23" t="s">
        <v>18</v>
      </c>
      <c r="D26" s="49">
        <f>J26</f>
        <v>111289.872</v>
      </c>
      <c r="E26" s="86"/>
      <c r="F26" s="90">
        <v>4.65</v>
      </c>
      <c r="G26" s="90">
        <v>4.91</v>
      </c>
      <c r="H26" s="91"/>
      <c r="I26" s="94">
        <v>1940.2</v>
      </c>
      <c r="J26" s="72">
        <f>(F26*6+G26*6)*I26</f>
        <v>111289.872</v>
      </c>
      <c r="K26" s="1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23">
        <v>24</v>
      </c>
      <c r="B27" s="53" t="s">
        <v>227</v>
      </c>
      <c r="C27" s="23" t="s">
        <v>18</v>
      </c>
      <c r="D27" s="49">
        <f>'[2]Ж-А'!$AB$38</f>
        <v>595442.5299999999</v>
      </c>
      <c r="E27" s="86"/>
      <c r="F27" s="90">
        <v>6.6</v>
      </c>
      <c r="G27" s="90">
        <v>7.03</v>
      </c>
      <c r="H27" s="91"/>
      <c r="I27" s="72">
        <f>I26</f>
        <v>1940.2</v>
      </c>
      <c r="J27" s="72">
        <f aca="true" t="shared" si="0" ref="J27:J38">(F27*6+G27*6)*I27</f>
        <v>158669.556</v>
      </c>
      <c r="K27" s="1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23">
        <v>25</v>
      </c>
      <c r="B28" s="53" t="s">
        <v>230</v>
      </c>
      <c r="C28" s="23" t="s">
        <v>18</v>
      </c>
      <c r="D28" s="49">
        <f>J28</f>
        <v>119671.53600000001</v>
      </c>
      <c r="E28" s="86"/>
      <c r="F28" s="90">
        <v>5</v>
      </c>
      <c r="G28" s="90">
        <v>5.28</v>
      </c>
      <c r="H28" s="91"/>
      <c r="I28" s="72">
        <f>I26</f>
        <v>1940.2</v>
      </c>
      <c r="J28" s="72">
        <f t="shared" si="0"/>
        <v>119671.53600000001</v>
      </c>
      <c r="K28" s="1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23">
        <v>26</v>
      </c>
      <c r="B29" s="53" t="s">
        <v>231</v>
      </c>
      <c r="C29" s="23" t="s">
        <v>18</v>
      </c>
      <c r="D29" s="49">
        <f aca="true" t="shared" si="1" ref="D29:D42">J29</f>
        <v>11757.612000000001</v>
      </c>
      <c r="E29" s="86"/>
      <c r="F29" s="90">
        <v>0.49</v>
      </c>
      <c r="G29" s="90">
        <v>0.52</v>
      </c>
      <c r="H29" s="91"/>
      <c r="I29" s="72">
        <f>I26</f>
        <v>1940.2</v>
      </c>
      <c r="J29" s="72">
        <f t="shared" si="0"/>
        <v>11757.612000000001</v>
      </c>
      <c r="K29" s="1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23">
        <v>27</v>
      </c>
      <c r="B30" s="53" t="s">
        <v>232</v>
      </c>
      <c r="C30" s="23" t="s">
        <v>18</v>
      </c>
      <c r="D30" s="49">
        <f t="shared" si="1"/>
        <v>62280.420000000006</v>
      </c>
      <c r="E30" s="86"/>
      <c r="F30" s="90">
        <v>2.6</v>
      </c>
      <c r="G30" s="90">
        <v>2.75</v>
      </c>
      <c r="H30" s="91"/>
      <c r="I30" s="72">
        <f aca="true" t="shared" si="2" ref="I30:I42">I29</f>
        <v>1940.2</v>
      </c>
      <c r="J30" s="72">
        <f t="shared" si="0"/>
        <v>62280.420000000006</v>
      </c>
      <c r="K30" s="1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23">
        <v>28</v>
      </c>
      <c r="B31" s="53" t="s">
        <v>234</v>
      </c>
      <c r="C31" s="23" t="s">
        <v>18</v>
      </c>
      <c r="D31" s="49">
        <f t="shared" si="1"/>
        <v>20954.160000000003</v>
      </c>
      <c r="E31" s="86"/>
      <c r="F31" s="90">
        <v>0.8</v>
      </c>
      <c r="G31" s="90">
        <v>1</v>
      </c>
      <c r="H31" s="91"/>
      <c r="I31" s="72">
        <f t="shared" si="2"/>
        <v>1940.2</v>
      </c>
      <c r="J31" s="72">
        <f t="shared" si="0"/>
        <v>20954.160000000003</v>
      </c>
      <c r="K31" s="1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23">
        <v>29</v>
      </c>
      <c r="B32" s="53" t="s">
        <v>235</v>
      </c>
      <c r="C32" s="23" t="s">
        <v>18</v>
      </c>
      <c r="D32" s="49">
        <f t="shared" si="1"/>
        <v>101394.852</v>
      </c>
      <c r="E32" s="86"/>
      <c r="F32" s="90">
        <v>4.18</v>
      </c>
      <c r="G32" s="90">
        <v>4.53</v>
      </c>
      <c r="H32" s="91"/>
      <c r="I32" s="72">
        <f t="shared" si="2"/>
        <v>1940.2</v>
      </c>
      <c r="J32" s="72">
        <f t="shared" si="0"/>
        <v>101394.852</v>
      </c>
      <c r="K32" s="1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23">
        <v>30</v>
      </c>
      <c r="B33" s="53" t="s">
        <v>237</v>
      </c>
      <c r="C33" s="23" t="s">
        <v>18</v>
      </c>
      <c r="D33" s="49">
        <f t="shared" si="1"/>
        <v>1396.944</v>
      </c>
      <c r="E33" s="86"/>
      <c r="F33" s="90">
        <v>0.06</v>
      </c>
      <c r="G33" s="90">
        <v>0.06</v>
      </c>
      <c r="H33" s="91"/>
      <c r="I33" s="72">
        <f t="shared" si="2"/>
        <v>1940.2</v>
      </c>
      <c r="J33" s="72">
        <f t="shared" si="0"/>
        <v>1396.944</v>
      </c>
      <c r="K33" s="1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23"/>
      <c r="B34" s="53" t="s">
        <v>247</v>
      </c>
      <c r="C34" s="23" t="s">
        <v>18</v>
      </c>
      <c r="D34" s="49">
        <f t="shared" si="1"/>
        <v>10709.903999999999</v>
      </c>
      <c r="E34" s="86"/>
      <c r="F34" s="90">
        <v>0.45</v>
      </c>
      <c r="G34" s="90">
        <v>0.47</v>
      </c>
      <c r="H34" s="91"/>
      <c r="I34" s="72">
        <f t="shared" si="2"/>
        <v>1940.2</v>
      </c>
      <c r="J34" s="72">
        <f t="shared" si="0"/>
        <v>10709.903999999999</v>
      </c>
      <c r="K34" s="1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23">
        <v>32</v>
      </c>
      <c r="B35" s="53" t="s">
        <v>240</v>
      </c>
      <c r="C35" s="23" t="s">
        <v>18</v>
      </c>
      <c r="D35" s="49">
        <f t="shared" si="1"/>
        <v>3375.948</v>
      </c>
      <c r="E35" s="86"/>
      <c r="F35" s="90">
        <v>0.14</v>
      </c>
      <c r="G35" s="90">
        <v>0.15</v>
      </c>
      <c r="H35" s="91"/>
      <c r="I35" s="72">
        <f t="shared" si="2"/>
        <v>1940.2</v>
      </c>
      <c r="J35" s="72">
        <f t="shared" si="0"/>
        <v>3375.948</v>
      </c>
      <c r="K35" s="1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23">
        <v>33</v>
      </c>
      <c r="B36" s="53" t="s">
        <v>242</v>
      </c>
      <c r="C36" s="23" t="s">
        <v>18</v>
      </c>
      <c r="D36" s="49">
        <f t="shared" si="1"/>
        <v>931.2959999999999</v>
      </c>
      <c r="E36" s="86"/>
      <c r="F36" s="90">
        <v>0.04</v>
      </c>
      <c r="G36" s="90">
        <v>0.04</v>
      </c>
      <c r="H36" s="91"/>
      <c r="I36" s="72">
        <f t="shared" si="2"/>
        <v>1940.2</v>
      </c>
      <c r="J36" s="72">
        <f t="shared" si="0"/>
        <v>931.2959999999999</v>
      </c>
      <c r="K36" s="1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23">
        <v>34</v>
      </c>
      <c r="B37" s="53" t="s">
        <v>245</v>
      </c>
      <c r="C37" s="23" t="s">
        <v>18</v>
      </c>
      <c r="D37" s="49">
        <f t="shared" si="1"/>
        <v>113618.11200000001</v>
      </c>
      <c r="E37" s="86"/>
      <c r="F37" s="90">
        <v>4.88</v>
      </c>
      <c r="G37" s="90">
        <v>4.88</v>
      </c>
      <c r="H37" s="91"/>
      <c r="I37" s="72">
        <f t="shared" si="2"/>
        <v>1940.2</v>
      </c>
      <c r="J37" s="72">
        <f t="shared" si="0"/>
        <v>113618.11200000001</v>
      </c>
      <c r="K37" s="17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23"/>
      <c r="B38" s="53" t="s">
        <v>348</v>
      </c>
      <c r="C38" s="23" t="s">
        <v>18</v>
      </c>
      <c r="D38" s="49">
        <f t="shared" si="1"/>
        <v>34923.6</v>
      </c>
      <c r="E38" s="86"/>
      <c r="F38" s="90">
        <v>1.5</v>
      </c>
      <c r="G38" s="90">
        <v>1.5</v>
      </c>
      <c r="H38" s="91"/>
      <c r="I38" s="72">
        <f t="shared" si="2"/>
        <v>1940.2</v>
      </c>
      <c r="J38" s="72">
        <f t="shared" si="0"/>
        <v>34923.6</v>
      </c>
      <c r="K38" s="17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23">
        <v>35</v>
      </c>
      <c r="B39" s="53" t="s">
        <v>290</v>
      </c>
      <c r="C39" s="23" t="s">
        <v>18</v>
      </c>
      <c r="D39" s="49">
        <f t="shared" si="1"/>
        <v>1396.944</v>
      </c>
      <c r="E39" s="86"/>
      <c r="F39" s="90">
        <v>0.06</v>
      </c>
      <c r="G39" s="90">
        <v>0.06</v>
      </c>
      <c r="H39" s="90">
        <v>0.06</v>
      </c>
      <c r="I39" s="72">
        <f t="shared" si="2"/>
        <v>1940.2</v>
      </c>
      <c r="J39" s="72">
        <f>(F39*6+G39*3+H39*3)*I39</f>
        <v>1396.944</v>
      </c>
      <c r="K39" s="1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23">
        <v>36</v>
      </c>
      <c r="B40" s="53" t="s">
        <v>291</v>
      </c>
      <c r="C40" s="23" t="s">
        <v>18</v>
      </c>
      <c r="D40" s="49">
        <f t="shared" si="1"/>
        <v>8963.724000000002</v>
      </c>
      <c r="E40" s="86"/>
      <c r="F40" s="90">
        <v>0.38</v>
      </c>
      <c r="G40" s="90">
        <v>0.38</v>
      </c>
      <c r="H40" s="90">
        <v>0.4</v>
      </c>
      <c r="I40" s="72">
        <f t="shared" si="2"/>
        <v>1940.2</v>
      </c>
      <c r="J40" s="72">
        <f>(F40*6+G40*3+H40*3)*I40</f>
        <v>8963.724000000002</v>
      </c>
      <c r="K40" s="17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23"/>
      <c r="B41" s="53"/>
      <c r="C41" s="23" t="s">
        <v>18</v>
      </c>
      <c r="D41" s="49">
        <f t="shared" si="1"/>
        <v>2561.0640000000003</v>
      </c>
      <c r="E41" s="86"/>
      <c r="F41" s="90">
        <v>0.11</v>
      </c>
      <c r="G41" s="90">
        <v>0.11</v>
      </c>
      <c r="H41" s="90">
        <v>0.11</v>
      </c>
      <c r="I41" s="72">
        <f t="shared" si="2"/>
        <v>1940.2</v>
      </c>
      <c r="J41" s="72">
        <f>(F41*6+G41*3+H41*3)*I41</f>
        <v>2561.0640000000003</v>
      </c>
      <c r="K41" s="1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23">
        <v>37</v>
      </c>
      <c r="B42" s="53" t="s">
        <v>292</v>
      </c>
      <c r="C42" s="23" t="s">
        <v>18</v>
      </c>
      <c r="D42" s="49">
        <f t="shared" si="1"/>
        <v>56692.644</v>
      </c>
      <c r="E42" s="86"/>
      <c r="F42" s="90">
        <v>2.38</v>
      </c>
      <c r="G42" s="90">
        <v>2.49</v>
      </c>
      <c r="H42" s="90">
        <v>2.49</v>
      </c>
      <c r="I42" s="72">
        <f t="shared" si="2"/>
        <v>1940.2</v>
      </c>
      <c r="J42" s="72">
        <f>(F42*6+G42*3+H42*3)*I42</f>
        <v>56692.644</v>
      </c>
      <c r="K42" s="1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23">
        <v>38</v>
      </c>
      <c r="B43" s="120" t="s">
        <v>180</v>
      </c>
      <c r="C43" s="121"/>
      <c r="D43" s="123"/>
      <c r="E43" s="85"/>
      <c r="H43" s="82"/>
      <c r="I43" s="82"/>
      <c r="J43" s="83"/>
      <c r="K43" s="17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23">
        <v>39</v>
      </c>
      <c r="B44" s="29" t="s">
        <v>181</v>
      </c>
      <c r="C44" s="23" t="s">
        <v>6</v>
      </c>
      <c r="D44" s="49">
        <v>0</v>
      </c>
      <c r="E44" s="86"/>
      <c r="H44" s="82"/>
      <c r="I44" s="82"/>
      <c r="J44" s="83"/>
      <c r="K44" s="17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23">
        <v>40</v>
      </c>
      <c r="B45" s="29" t="s">
        <v>182</v>
      </c>
      <c r="C45" s="23" t="s">
        <v>6</v>
      </c>
      <c r="D45" s="49">
        <v>0</v>
      </c>
      <c r="E45" s="86"/>
      <c r="H45" s="82"/>
      <c r="I45" s="82"/>
      <c r="J45" s="83"/>
      <c r="K45" s="17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23">
        <v>41</v>
      </c>
      <c r="B46" s="29" t="s">
        <v>183</v>
      </c>
      <c r="C46" s="23" t="s">
        <v>6</v>
      </c>
      <c r="D46" s="49">
        <v>0</v>
      </c>
      <c r="E46" s="86"/>
      <c r="H46" s="82"/>
      <c r="I46" s="82"/>
      <c r="J46" s="83"/>
      <c r="K46" s="17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23">
        <v>42</v>
      </c>
      <c r="B47" s="29" t="s">
        <v>184</v>
      </c>
      <c r="C47" s="23" t="s">
        <v>18</v>
      </c>
      <c r="D47" s="49">
        <v>0</v>
      </c>
      <c r="E47" s="86"/>
      <c r="F47" s="26" t="s">
        <v>349</v>
      </c>
      <c r="H47" s="82"/>
      <c r="I47" s="82"/>
      <c r="J47" s="83"/>
      <c r="K47" s="1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23">
        <v>50</v>
      </c>
      <c r="B48" s="120" t="s">
        <v>263</v>
      </c>
      <c r="C48" s="121"/>
      <c r="D48" s="123"/>
      <c r="E48" s="85"/>
      <c r="H48" s="82"/>
      <c r="I48" s="82"/>
      <c r="J48" s="83"/>
      <c r="K48" s="1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23">
        <v>51</v>
      </c>
      <c r="B49" s="125" t="s">
        <v>250</v>
      </c>
      <c r="C49" s="126"/>
      <c r="D49" s="127"/>
      <c r="E49" s="95"/>
      <c r="H49" s="82"/>
      <c r="I49" s="82"/>
      <c r="J49" s="83"/>
      <c r="K49" s="1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23">
        <v>52</v>
      </c>
      <c r="B50" s="29" t="s">
        <v>115</v>
      </c>
      <c r="C50" s="23" t="s">
        <v>261</v>
      </c>
      <c r="D50" s="49"/>
      <c r="E50" s="86"/>
      <c r="H50" s="82"/>
      <c r="I50" s="82"/>
      <c r="J50" s="83"/>
      <c r="K50" s="17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23">
        <v>53</v>
      </c>
      <c r="B51" s="29" t="s">
        <v>185</v>
      </c>
      <c r="C51" s="23" t="s">
        <v>18</v>
      </c>
      <c r="D51" s="49"/>
      <c r="E51" s="86"/>
      <c r="H51" s="82"/>
      <c r="I51" s="82"/>
      <c r="J51" s="83"/>
      <c r="K51" s="17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23">
        <v>54</v>
      </c>
      <c r="B52" s="29" t="s">
        <v>186</v>
      </c>
      <c r="C52" s="23" t="s">
        <v>18</v>
      </c>
      <c r="D52" s="49"/>
      <c r="E52" s="86"/>
      <c r="H52" s="82"/>
      <c r="I52" s="82"/>
      <c r="J52" s="83"/>
      <c r="K52" s="17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23">
        <v>55</v>
      </c>
      <c r="B53" s="29" t="s">
        <v>187</v>
      </c>
      <c r="C53" s="23" t="s">
        <v>18</v>
      </c>
      <c r="D53" s="49"/>
      <c r="E53" s="86"/>
      <c r="H53" s="82"/>
      <c r="I53" s="82"/>
      <c r="J53" s="83"/>
      <c r="K53" s="1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23">
        <v>60</v>
      </c>
      <c r="B54" s="120" t="s">
        <v>192</v>
      </c>
      <c r="C54" s="121"/>
      <c r="D54" s="121"/>
      <c r="E54" s="85"/>
      <c r="H54" s="82"/>
      <c r="I54" s="82"/>
      <c r="J54" s="83"/>
      <c r="K54" s="1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23">
        <v>61</v>
      </c>
      <c r="B55" s="29" t="s">
        <v>181</v>
      </c>
      <c r="C55" s="23" t="s">
        <v>6</v>
      </c>
      <c r="D55" s="49">
        <v>0</v>
      </c>
      <c r="E55" s="86"/>
      <c r="H55" s="82"/>
      <c r="I55" s="82"/>
      <c r="J55" s="83"/>
      <c r="K55" s="17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23">
        <v>62</v>
      </c>
      <c r="B56" s="29" t="s">
        <v>182</v>
      </c>
      <c r="C56" s="23" t="s">
        <v>6</v>
      </c>
      <c r="D56" s="49">
        <v>0</v>
      </c>
      <c r="E56" s="86"/>
      <c r="H56" s="82"/>
      <c r="I56" s="82"/>
      <c r="J56" s="83"/>
      <c r="K56" s="17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23">
        <v>63</v>
      </c>
      <c r="B57" s="29" t="s">
        <v>183</v>
      </c>
      <c r="C57" s="23" t="s">
        <v>6</v>
      </c>
      <c r="D57" s="49">
        <v>0</v>
      </c>
      <c r="E57" s="86"/>
      <c r="H57" s="82"/>
      <c r="I57" s="82"/>
      <c r="J57" s="83"/>
      <c r="K57" s="17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23">
        <v>64</v>
      </c>
      <c r="B58" s="29" t="s">
        <v>184</v>
      </c>
      <c r="C58" s="23" t="s">
        <v>18</v>
      </c>
      <c r="D58" s="49">
        <v>0</v>
      </c>
      <c r="E58" s="86"/>
      <c r="F58" s="26" t="s">
        <v>349</v>
      </c>
      <c r="H58" s="82"/>
      <c r="I58" s="82"/>
      <c r="J58" s="83"/>
      <c r="K58" s="17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23">
        <v>65</v>
      </c>
      <c r="B59" s="125" t="s">
        <v>293</v>
      </c>
      <c r="C59" s="126"/>
      <c r="D59" s="126"/>
      <c r="E59" s="95"/>
      <c r="H59" s="82"/>
      <c r="I59" s="82"/>
      <c r="J59" s="83"/>
      <c r="K59" s="17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23">
        <v>66</v>
      </c>
      <c r="B60" s="29" t="s">
        <v>115</v>
      </c>
      <c r="C60" s="23" t="s">
        <v>32</v>
      </c>
      <c r="D60" s="49"/>
      <c r="E60" s="86"/>
      <c r="H60" s="82"/>
      <c r="I60" s="82"/>
      <c r="J60" s="83"/>
      <c r="K60" s="17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23">
        <v>67</v>
      </c>
      <c r="B61" s="29" t="s">
        <v>185</v>
      </c>
      <c r="C61" s="23" t="s">
        <v>18</v>
      </c>
      <c r="D61" s="49"/>
      <c r="E61" s="86"/>
      <c r="H61" s="82"/>
      <c r="I61" s="82"/>
      <c r="J61" s="83"/>
      <c r="K61" s="17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23">
        <v>68</v>
      </c>
      <c r="B62" s="29" t="s">
        <v>186</v>
      </c>
      <c r="C62" s="23" t="s">
        <v>18</v>
      </c>
      <c r="D62" s="49"/>
      <c r="E62" s="86"/>
      <c r="H62" s="82"/>
      <c r="I62" s="82"/>
      <c r="J62" s="83"/>
      <c r="K62" s="17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23">
        <v>69</v>
      </c>
      <c r="B63" s="29" t="s">
        <v>187</v>
      </c>
      <c r="C63" s="23" t="s">
        <v>18</v>
      </c>
      <c r="D63" s="49"/>
      <c r="E63" s="86"/>
      <c r="H63" s="82"/>
      <c r="I63" s="82"/>
      <c r="J63" s="83"/>
      <c r="K63" s="17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23">
        <v>70</v>
      </c>
      <c r="B64" s="125" t="s">
        <v>294</v>
      </c>
      <c r="C64" s="126"/>
      <c r="D64" s="127"/>
      <c r="E64" s="95"/>
      <c r="H64" s="82"/>
      <c r="I64" s="82"/>
      <c r="J64" s="83"/>
      <c r="K64" s="17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23">
        <v>71</v>
      </c>
      <c r="B65" s="29" t="s">
        <v>115</v>
      </c>
      <c r="C65" s="23" t="s">
        <v>32</v>
      </c>
      <c r="D65" s="49"/>
      <c r="E65" s="86"/>
      <c r="H65" s="82"/>
      <c r="I65" s="82"/>
      <c r="J65" s="83"/>
      <c r="K65" s="17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23">
        <v>72</v>
      </c>
      <c r="B66" s="29" t="s">
        <v>185</v>
      </c>
      <c r="C66" s="23" t="s">
        <v>18</v>
      </c>
      <c r="D66" s="49"/>
      <c r="E66" s="86"/>
      <c r="H66" s="82"/>
      <c r="I66" s="82"/>
      <c r="J66" s="83"/>
      <c r="K66" s="17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23">
        <v>73</v>
      </c>
      <c r="B67" s="29" t="s">
        <v>186</v>
      </c>
      <c r="C67" s="23" t="s">
        <v>18</v>
      </c>
      <c r="D67" s="49"/>
      <c r="E67" s="86"/>
      <c r="H67" s="82"/>
      <c r="I67" s="82"/>
      <c r="J67" s="83"/>
      <c r="K67" s="17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23">
        <v>74</v>
      </c>
      <c r="B68" s="29" t="s">
        <v>187</v>
      </c>
      <c r="C68" s="23" t="s">
        <v>18</v>
      </c>
      <c r="D68" s="49"/>
      <c r="E68" s="86"/>
      <c r="H68" s="82"/>
      <c r="I68" s="82"/>
      <c r="J68" s="83"/>
      <c r="K68" s="17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23">
        <v>79</v>
      </c>
      <c r="B69" s="120" t="s">
        <v>192</v>
      </c>
      <c r="C69" s="121"/>
      <c r="D69" s="121"/>
      <c r="E69" s="85"/>
      <c r="H69" s="82"/>
      <c r="I69" s="82"/>
      <c r="J69" s="83"/>
      <c r="K69" s="17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23">
        <v>80</v>
      </c>
      <c r="B70" s="29" t="s">
        <v>181</v>
      </c>
      <c r="C70" s="23" t="s">
        <v>6</v>
      </c>
      <c r="D70" s="49">
        <v>0</v>
      </c>
      <c r="E70" s="86"/>
      <c r="H70" s="82"/>
      <c r="I70" s="82"/>
      <c r="J70" s="83"/>
      <c r="K70" s="17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23">
        <v>81</v>
      </c>
      <c r="B71" s="29" t="s">
        <v>182</v>
      </c>
      <c r="C71" s="23" t="s">
        <v>6</v>
      </c>
      <c r="D71" s="49">
        <v>0</v>
      </c>
      <c r="E71" s="86"/>
      <c r="H71" s="82"/>
      <c r="I71" s="82"/>
      <c r="J71" s="83"/>
      <c r="K71" s="17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23">
        <v>82</v>
      </c>
      <c r="B72" s="29" t="s">
        <v>183</v>
      </c>
      <c r="C72" s="23" t="s">
        <v>6</v>
      </c>
      <c r="D72" s="49">
        <v>0</v>
      </c>
      <c r="E72" s="86"/>
      <c r="H72" s="82"/>
      <c r="I72" s="82"/>
      <c r="J72" s="83"/>
      <c r="K72" s="17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23">
        <v>83</v>
      </c>
      <c r="B73" s="29" t="s">
        <v>184</v>
      </c>
      <c r="C73" s="23" t="s">
        <v>18</v>
      </c>
      <c r="D73" s="49">
        <v>0</v>
      </c>
      <c r="E73" s="86"/>
      <c r="F73" s="26" t="s">
        <v>349</v>
      </c>
      <c r="H73" s="82"/>
      <c r="I73" s="82"/>
      <c r="J73" s="83"/>
      <c r="K73" s="17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23">
        <v>84</v>
      </c>
      <c r="B74" s="120" t="s">
        <v>295</v>
      </c>
      <c r="C74" s="121"/>
      <c r="D74" s="121"/>
      <c r="E74" s="85"/>
      <c r="H74" s="82"/>
      <c r="I74" s="82"/>
      <c r="J74" s="83"/>
      <c r="K74" s="17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23">
        <v>85</v>
      </c>
      <c r="B75" s="29" t="s">
        <v>115</v>
      </c>
      <c r="C75" s="23" t="s">
        <v>32</v>
      </c>
      <c r="D75" s="49"/>
      <c r="E75" s="86"/>
      <c r="H75" s="82"/>
      <c r="I75" s="82"/>
      <c r="J75" s="83"/>
      <c r="K75" s="17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23">
        <v>86</v>
      </c>
      <c r="B76" s="29" t="s">
        <v>185</v>
      </c>
      <c r="C76" s="23" t="s">
        <v>18</v>
      </c>
      <c r="D76" s="49"/>
      <c r="E76" s="86"/>
      <c r="H76" s="82"/>
      <c r="I76" s="82"/>
      <c r="J76" s="83"/>
      <c r="K76" s="17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23">
        <v>87</v>
      </c>
      <c r="B77" s="29" t="s">
        <v>186</v>
      </c>
      <c r="C77" s="23" t="s">
        <v>18</v>
      </c>
      <c r="D77" s="49"/>
      <c r="E77" s="86"/>
      <c r="H77" s="82"/>
      <c r="I77" s="82"/>
      <c r="J77" s="83"/>
      <c r="K77" s="17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23">
        <v>88</v>
      </c>
      <c r="B78" s="29" t="s">
        <v>187</v>
      </c>
      <c r="C78" s="23" t="s">
        <v>18</v>
      </c>
      <c r="D78" s="49"/>
      <c r="E78" s="86"/>
      <c r="H78" s="82"/>
      <c r="I78" s="82"/>
      <c r="J78" s="83"/>
      <c r="K78" s="17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23">
        <v>93</v>
      </c>
      <c r="B79" s="120" t="s">
        <v>192</v>
      </c>
      <c r="C79" s="121"/>
      <c r="D79" s="121"/>
      <c r="E79" s="85"/>
      <c r="H79" s="82"/>
      <c r="I79" s="82"/>
      <c r="J79" s="83"/>
      <c r="K79" s="17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23">
        <v>94</v>
      </c>
      <c r="B80" s="29" t="s">
        <v>181</v>
      </c>
      <c r="C80" s="23" t="s">
        <v>6</v>
      </c>
      <c r="D80" s="49">
        <v>0</v>
      </c>
      <c r="E80" s="86"/>
      <c r="H80" s="82"/>
      <c r="I80" s="82"/>
      <c r="J80" s="83"/>
      <c r="K80" s="1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23">
        <v>95</v>
      </c>
      <c r="B81" s="29" t="s">
        <v>182</v>
      </c>
      <c r="C81" s="23" t="s">
        <v>6</v>
      </c>
      <c r="D81" s="49">
        <v>0</v>
      </c>
      <c r="E81" s="86"/>
      <c r="H81" s="82"/>
      <c r="I81" s="82"/>
      <c r="J81" s="83"/>
      <c r="K81" s="1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23">
        <v>96</v>
      </c>
      <c r="B82" s="29" t="s">
        <v>183</v>
      </c>
      <c r="C82" s="23" t="s">
        <v>6</v>
      </c>
      <c r="D82" s="49">
        <v>0</v>
      </c>
      <c r="E82" s="86"/>
      <c r="H82" s="82"/>
      <c r="I82" s="82"/>
      <c r="J82" s="83"/>
      <c r="K82" s="1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23">
        <v>97</v>
      </c>
      <c r="B83" s="29" t="s">
        <v>184</v>
      </c>
      <c r="C83" s="23" t="s">
        <v>18</v>
      </c>
      <c r="D83" s="49">
        <v>0</v>
      </c>
      <c r="E83" s="86"/>
      <c r="H83" s="82"/>
      <c r="I83" s="82"/>
      <c r="J83" s="83"/>
      <c r="K83" s="1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23">
        <v>112</v>
      </c>
      <c r="B84" s="125" t="s">
        <v>297</v>
      </c>
      <c r="C84" s="126"/>
      <c r="D84" s="127"/>
      <c r="E84" s="95"/>
      <c r="H84" s="82"/>
      <c r="I84" s="82"/>
      <c r="J84" s="83"/>
      <c r="K84" s="1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23">
        <v>113</v>
      </c>
      <c r="B85" s="29" t="s">
        <v>115</v>
      </c>
      <c r="C85" s="23" t="s">
        <v>277</v>
      </c>
      <c r="D85" s="49"/>
      <c r="E85" s="86"/>
      <c r="H85" s="82"/>
      <c r="I85" s="82"/>
      <c r="J85" s="83"/>
      <c r="K85" s="1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23">
        <v>114</v>
      </c>
      <c r="B86" s="29" t="s">
        <v>185</v>
      </c>
      <c r="C86" s="23" t="s">
        <v>18</v>
      </c>
      <c r="D86" s="49"/>
      <c r="E86" s="86"/>
      <c r="H86" s="82"/>
      <c r="I86" s="82"/>
      <c r="J86" s="83"/>
      <c r="K86" s="1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23">
        <v>115</v>
      </c>
      <c r="B87" s="29" t="s">
        <v>186</v>
      </c>
      <c r="C87" s="23" t="s">
        <v>18</v>
      </c>
      <c r="D87" s="49"/>
      <c r="E87" s="86"/>
      <c r="H87" s="82"/>
      <c r="I87" s="82"/>
      <c r="J87" s="83"/>
      <c r="K87" s="1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23">
        <v>116</v>
      </c>
      <c r="B88" s="29" t="s">
        <v>187</v>
      </c>
      <c r="C88" s="23" t="s">
        <v>18</v>
      </c>
      <c r="D88" s="49"/>
      <c r="E88" s="86"/>
      <c r="H88" s="82"/>
      <c r="I88" s="82"/>
      <c r="J88" s="83"/>
      <c r="K88" s="17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23">
        <v>121</v>
      </c>
      <c r="B89" s="120" t="s">
        <v>192</v>
      </c>
      <c r="C89" s="121"/>
      <c r="D89" s="123"/>
      <c r="E89" s="85"/>
      <c r="H89" s="82"/>
      <c r="I89" s="82"/>
      <c r="J89" s="83"/>
      <c r="K89" s="17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23">
        <v>122</v>
      </c>
      <c r="B90" s="29" t="s">
        <v>181</v>
      </c>
      <c r="C90" s="23" t="s">
        <v>6</v>
      </c>
      <c r="D90" s="49">
        <v>0</v>
      </c>
      <c r="E90" s="86"/>
      <c r="H90" s="82"/>
      <c r="I90" s="82"/>
      <c r="J90" s="83"/>
      <c r="K90" s="17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23">
        <v>123</v>
      </c>
      <c r="B91" s="29" t="s">
        <v>182</v>
      </c>
      <c r="C91" s="23" t="s">
        <v>6</v>
      </c>
      <c r="D91" s="49">
        <v>0</v>
      </c>
      <c r="E91" s="86"/>
      <c r="H91" s="82"/>
      <c r="I91" s="82"/>
      <c r="J91" s="83"/>
      <c r="K91" s="17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23">
        <v>124</v>
      </c>
      <c r="B92" s="29" t="s">
        <v>183</v>
      </c>
      <c r="C92" s="23" t="s">
        <v>6</v>
      </c>
      <c r="D92" s="49">
        <v>0</v>
      </c>
      <c r="E92" s="86"/>
      <c r="H92" s="82"/>
      <c r="I92" s="82"/>
      <c r="J92" s="83"/>
      <c r="K92" s="17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23">
        <v>125</v>
      </c>
      <c r="B93" s="29" t="s">
        <v>184</v>
      </c>
      <c r="C93" s="23" t="s">
        <v>18</v>
      </c>
      <c r="D93" s="49">
        <v>0</v>
      </c>
      <c r="E93" s="86"/>
      <c r="H93" s="82"/>
      <c r="I93" s="82"/>
      <c r="J93" s="83"/>
      <c r="K93" s="1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23">
        <v>126</v>
      </c>
      <c r="B94" s="120" t="s">
        <v>193</v>
      </c>
      <c r="C94" s="121"/>
      <c r="D94" s="123"/>
      <c r="E94" s="85"/>
      <c r="H94" s="82"/>
      <c r="I94" s="82"/>
      <c r="J94" s="83"/>
      <c r="K94" s="17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5.75">
      <c r="A95" s="23">
        <v>127</v>
      </c>
      <c r="B95" s="29" t="s">
        <v>194</v>
      </c>
      <c r="C95" s="23" t="s">
        <v>6</v>
      </c>
      <c r="D95" s="49">
        <v>0</v>
      </c>
      <c r="E95" s="86"/>
      <c r="H95" s="82"/>
      <c r="I95" s="82"/>
      <c r="J95" s="83"/>
      <c r="K95" s="17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23">
        <v>128</v>
      </c>
      <c r="B96" s="29" t="s">
        <v>195</v>
      </c>
      <c r="C96" s="23" t="s">
        <v>6</v>
      </c>
      <c r="D96" s="49">
        <v>0</v>
      </c>
      <c r="E96" s="86"/>
      <c r="H96" s="82"/>
      <c r="I96" s="82"/>
      <c r="J96" s="83"/>
      <c r="K96" s="17"/>
    </row>
    <row r="97" spans="1:11" ht="31.5">
      <c r="A97" s="23">
        <v>129</v>
      </c>
      <c r="B97" s="29" t="s">
        <v>196</v>
      </c>
      <c r="C97" s="23" t="s">
        <v>18</v>
      </c>
      <c r="D97" s="49">
        <v>0</v>
      </c>
      <c r="E97" s="86"/>
      <c r="H97" s="82"/>
      <c r="I97" s="82"/>
      <c r="J97" s="83"/>
      <c r="K97" s="17"/>
    </row>
    <row r="98" spans="2:5" ht="15.75">
      <c r="B98" s="124"/>
      <c r="C98" s="124"/>
      <c r="D98" s="124"/>
      <c r="E98" s="96"/>
    </row>
  </sheetData>
  <sheetProtection/>
  <mergeCells count="15">
    <mergeCell ref="B89:D89"/>
    <mergeCell ref="B94:D94"/>
    <mergeCell ref="B98:D98"/>
    <mergeCell ref="B59:D59"/>
    <mergeCell ref="B64:D64"/>
    <mergeCell ref="B69:D69"/>
    <mergeCell ref="B74:D74"/>
    <mergeCell ref="B79:D79"/>
    <mergeCell ref="B84:D84"/>
    <mergeCell ref="A1:D1"/>
    <mergeCell ref="B7:D7"/>
    <mergeCell ref="B43:D43"/>
    <mergeCell ref="B48:D48"/>
    <mergeCell ref="B49:D49"/>
    <mergeCell ref="B54:D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101" t="s">
        <v>314</v>
      </c>
      <c r="B1" s="101"/>
      <c r="C1" s="101"/>
      <c r="D1" s="101"/>
    </row>
    <row r="2" spans="1:4" s="14" customFormat="1" ht="23.25" customHeight="1">
      <c r="A2" s="16"/>
      <c r="B2" s="15" t="s">
        <v>315</v>
      </c>
      <c r="C2" s="16"/>
      <c r="D2" s="16"/>
    </row>
    <row r="4" spans="1:4" ht="34.5" customHeight="1">
      <c r="A4" s="45" t="s">
        <v>0</v>
      </c>
      <c r="B4" s="45" t="s">
        <v>1</v>
      </c>
      <c r="C4" s="45" t="s">
        <v>2</v>
      </c>
      <c r="D4" s="45" t="s">
        <v>3</v>
      </c>
    </row>
    <row r="5" spans="1:4" s="6" customFormat="1" ht="19.5" customHeight="1">
      <c r="A5" s="68" t="s">
        <v>316</v>
      </c>
      <c r="B5" s="11" t="s">
        <v>4</v>
      </c>
      <c r="C5" s="8" t="s">
        <v>5</v>
      </c>
      <c r="D5" s="8"/>
    </row>
    <row r="6" spans="1:4" s="6" customFormat="1" ht="19.5" customHeight="1">
      <c r="A6" s="100" t="s">
        <v>44</v>
      </c>
      <c r="B6" s="100"/>
      <c r="C6" s="100"/>
      <c r="D6" s="100"/>
    </row>
    <row r="7" spans="1:4" s="6" customFormat="1" ht="19.5" customHeight="1">
      <c r="A7" s="68" t="s">
        <v>317</v>
      </c>
      <c r="B7" s="3" t="s">
        <v>45</v>
      </c>
      <c r="C7" s="8" t="s">
        <v>5</v>
      </c>
      <c r="D7" s="8" t="s">
        <v>318</v>
      </c>
    </row>
    <row r="8" spans="1:4" s="6" customFormat="1" ht="19.5" customHeight="1">
      <c r="A8" s="100" t="s">
        <v>165</v>
      </c>
      <c r="B8" s="100"/>
      <c r="C8" s="100"/>
      <c r="D8" s="100"/>
    </row>
    <row r="9" spans="1:4" s="6" customFormat="1" ht="19.5" customHeight="1">
      <c r="A9" s="68" t="s">
        <v>319</v>
      </c>
      <c r="B9" s="3" t="s">
        <v>166</v>
      </c>
      <c r="C9" s="8" t="s">
        <v>5</v>
      </c>
      <c r="D9" s="8" t="s">
        <v>320</v>
      </c>
    </row>
    <row r="10" spans="1:4" s="6" customFormat="1" ht="19.5" customHeight="1">
      <c r="A10" s="68" t="s">
        <v>321</v>
      </c>
      <c r="B10" s="3" t="s">
        <v>31</v>
      </c>
      <c r="C10" s="8" t="s">
        <v>5</v>
      </c>
      <c r="D10" s="8" t="s">
        <v>322</v>
      </c>
    </row>
    <row r="11" spans="1:4" s="6" customFormat="1" ht="19.5" customHeight="1">
      <c r="A11" s="100" t="s">
        <v>323</v>
      </c>
      <c r="B11" s="100"/>
      <c r="C11" s="100"/>
      <c r="D11" s="100"/>
    </row>
    <row r="12" spans="1:4" s="6" customFormat="1" ht="33" customHeight="1">
      <c r="A12" s="68" t="s">
        <v>128</v>
      </c>
      <c r="B12" s="3" t="s">
        <v>46</v>
      </c>
      <c r="C12" s="8" t="s">
        <v>5</v>
      </c>
      <c r="D12" s="8" t="s">
        <v>324</v>
      </c>
    </row>
    <row r="13" spans="1:4" s="6" customFormat="1" ht="19.5" customHeight="1">
      <c r="A13" s="100" t="s">
        <v>47</v>
      </c>
      <c r="B13" s="100"/>
      <c r="C13" s="100"/>
      <c r="D13" s="100"/>
    </row>
    <row r="14" spans="1:4" s="6" customFormat="1" ht="19.5" customHeight="1">
      <c r="A14" s="68" t="s">
        <v>129</v>
      </c>
      <c r="B14" s="3" t="s">
        <v>48</v>
      </c>
      <c r="C14" s="8" t="s">
        <v>5</v>
      </c>
      <c r="D14" s="8" t="s">
        <v>325</v>
      </c>
    </row>
    <row r="15" spans="1:4" s="6" customFormat="1" ht="19.5" customHeight="1">
      <c r="A15" s="68" t="s">
        <v>130</v>
      </c>
      <c r="B15" s="3" t="s">
        <v>49</v>
      </c>
      <c r="C15" s="8" t="s">
        <v>5</v>
      </c>
      <c r="D15" s="8" t="s">
        <v>326</v>
      </c>
    </row>
    <row r="16" spans="1:4" s="6" customFormat="1" ht="19.5" customHeight="1">
      <c r="A16" s="100" t="s">
        <v>50</v>
      </c>
      <c r="B16" s="100"/>
      <c r="C16" s="100"/>
      <c r="D16" s="100"/>
    </row>
    <row r="17" spans="1:4" s="6" customFormat="1" ht="19.5" customHeight="1">
      <c r="A17" s="68" t="s">
        <v>135</v>
      </c>
      <c r="B17" s="3" t="s">
        <v>51</v>
      </c>
      <c r="C17" s="8" t="s">
        <v>7</v>
      </c>
      <c r="D17" s="8">
        <v>294.34</v>
      </c>
    </row>
    <row r="18" spans="1:4" s="6" customFormat="1" ht="19.5" customHeight="1">
      <c r="A18" s="100" t="s">
        <v>52</v>
      </c>
      <c r="B18" s="100"/>
      <c r="C18" s="100"/>
      <c r="D18" s="100"/>
    </row>
    <row r="19" spans="1:4" s="6" customFormat="1" ht="31.5" customHeight="1">
      <c r="A19" s="68" t="s">
        <v>136</v>
      </c>
      <c r="B19" s="3" t="s">
        <v>53</v>
      </c>
      <c r="C19" s="8" t="s">
        <v>5</v>
      </c>
      <c r="D19" s="8" t="s">
        <v>327</v>
      </c>
    </row>
    <row r="20" spans="1:4" s="6" customFormat="1" ht="31.5" customHeight="1">
      <c r="A20" s="68" t="s">
        <v>137</v>
      </c>
      <c r="B20" s="3" t="s">
        <v>54</v>
      </c>
      <c r="C20" s="8" t="s">
        <v>6</v>
      </c>
      <c r="D20" s="8">
        <v>1</v>
      </c>
    </row>
    <row r="21" spans="1:4" s="6" customFormat="1" ht="19.5" customHeight="1">
      <c r="A21" s="100" t="s">
        <v>328</v>
      </c>
      <c r="B21" s="100"/>
      <c r="C21" s="100"/>
      <c r="D21" s="100"/>
    </row>
    <row r="22" spans="1:4" s="6" customFormat="1" ht="19.5" customHeight="1">
      <c r="A22" s="68" t="s">
        <v>138</v>
      </c>
      <c r="B22" s="3" t="s">
        <v>55</v>
      </c>
      <c r="C22" s="8" t="s">
        <v>5</v>
      </c>
      <c r="D22" s="8">
        <v>1</v>
      </c>
    </row>
    <row r="23" spans="1:4" s="6" customFormat="1" ht="19.5" customHeight="1">
      <c r="A23" s="68" t="s">
        <v>139</v>
      </c>
      <c r="B23" s="3" t="s">
        <v>56</v>
      </c>
      <c r="C23" s="8" t="s">
        <v>5</v>
      </c>
      <c r="D23" s="8" t="s">
        <v>329</v>
      </c>
    </row>
    <row r="24" spans="1:4" s="6" customFormat="1" ht="19.5" customHeight="1">
      <c r="A24" s="68" t="s">
        <v>140</v>
      </c>
      <c r="B24" s="3" t="s">
        <v>57</v>
      </c>
      <c r="C24" s="8" t="s">
        <v>5</v>
      </c>
      <c r="D24" s="8" t="s">
        <v>330</v>
      </c>
    </row>
    <row r="25" spans="1:4" s="6" customFormat="1" ht="19.5" customHeight="1">
      <c r="A25" s="68"/>
      <c r="B25" s="3" t="s">
        <v>55</v>
      </c>
      <c r="C25" s="8" t="s">
        <v>5</v>
      </c>
      <c r="D25" s="8"/>
    </row>
    <row r="26" spans="1:4" s="6" customFormat="1" ht="19.5" customHeight="1">
      <c r="A26" s="68"/>
      <c r="B26" s="3" t="s">
        <v>56</v>
      </c>
      <c r="C26" s="8" t="s">
        <v>5</v>
      </c>
      <c r="D26" s="8"/>
    </row>
    <row r="27" spans="1:4" s="6" customFormat="1" ht="19.5" customHeight="1">
      <c r="A27" s="68"/>
      <c r="B27" s="3" t="s">
        <v>57</v>
      </c>
      <c r="C27" s="8" t="s">
        <v>5</v>
      </c>
      <c r="D27" s="8"/>
    </row>
    <row r="28" spans="1:4" s="6" customFormat="1" ht="19.5" customHeight="1">
      <c r="A28" s="68"/>
      <c r="B28" s="3" t="s">
        <v>55</v>
      </c>
      <c r="C28" s="8"/>
      <c r="D28" s="8"/>
    </row>
    <row r="29" spans="1:4" s="6" customFormat="1" ht="19.5" customHeight="1">
      <c r="A29" s="68"/>
      <c r="B29" s="3" t="s">
        <v>56</v>
      </c>
      <c r="C29" s="8"/>
      <c r="D29" s="8"/>
    </row>
    <row r="30" spans="1:4" s="6" customFormat="1" ht="19.5" customHeight="1">
      <c r="A30" s="68"/>
      <c r="B30" s="3" t="s">
        <v>57</v>
      </c>
      <c r="C30" s="8"/>
      <c r="D30" s="8"/>
    </row>
    <row r="31" spans="1:4" s="6" customFormat="1" ht="19.5" customHeight="1">
      <c r="A31" s="68"/>
      <c r="B31" s="3" t="s">
        <v>55</v>
      </c>
      <c r="C31" s="8"/>
      <c r="D31" s="8"/>
    </row>
    <row r="32" spans="1:4" s="6" customFormat="1" ht="19.5" customHeight="1">
      <c r="A32" s="68"/>
      <c r="B32" s="3" t="s">
        <v>56</v>
      </c>
      <c r="C32" s="8"/>
      <c r="D32" s="8"/>
    </row>
    <row r="33" spans="1:4" s="6" customFormat="1" ht="19.5" customHeight="1">
      <c r="A33" s="68"/>
      <c r="B33" s="3" t="s">
        <v>57</v>
      </c>
      <c r="C33" s="8"/>
      <c r="D33" s="8"/>
    </row>
    <row r="34" spans="1:4" s="6" customFormat="1" ht="19.5" customHeight="1">
      <c r="A34" s="100" t="s">
        <v>58</v>
      </c>
      <c r="B34" s="100"/>
      <c r="C34" s="100"/>
      <c r="D34" s="100"/>
    </row>
    <row r="35" spans="1:4" s="6" customFormat="1" ht="34.5" customHeight="1">
      <c r="A35" s="68" t="s">
        <v>141</v>
      </c>
      <c r="B35" s="3" t="s">
        <v>59</v>
      </c>
      <c r="C35" s="8" t="s">
        <v>5</v>
      </c>
      <c r="D35" s="12" t="s">
        <v>201</v>
      </c>
    </row>
    <row r="36" spans="1:4" s="6" customFormat="1" ht="19.5" customHeight="1">
      <c r="A36" s="68" t="s">
        <v>142</v>
      </c>
      <c r="B36" s="3" t="s">
        <v>60</v>
      </c>
      <c r="C36" s="8" t="s">
        <v>5</v>
      </c>
      <c r="D36" s="8"/>
    </row>
    <row r="37" spans="1:4" s="6" customFormat="1" ht="19.5" customHeight="1">
      <c r="A37" s="68" t="s">
        <v>143</v>
      </c>
      <c r="B37" s="3" t="s">
        <v>61</v>
      </c>
      <c r="C37" s="8" t="s">
        <v>5</v>
      </c>
      <c r="D37" s="8" t="s">
        <v>207</v>
      </c>
    </row>
    <row r="38" spans="1:4" s="6" customFormat="1" ht="19.5" customHeight="1">
      <c r="A38" s="68" t="s">
        <v>144</v>
      </c>
      <c r="B38" s="3" t="s">
        <v>62</v>
      </c>
      <c r="C38" s="8" t="s">
        <v>5</v>
      </c>
      <c r="D38" s="8" t="s">
        <v>199</v>
      </c>
    </row>
    <row r="39" spans="1:4" s="6" customFormat="1" ht="19.5" customHeight="1">
      <c r="A39" s="68" t="s">
        <v>145</v>
      </c>
      <c r="B39" s="3" t="s">
        <v>63</v>
      </c>
      <c r="C39" s="8" t="s">
        <v>5</v>
      </c>
      <c r="D39" s="69"/>
    </row>
    <row r="40" spans="1:4" s="6" customFormat="1" ht="19.5" customHeight="1">
      <c r="A40" s="68" t="s">
        <v>146</v>
      </c>
      <c r="B40" s="3" t="s">
        <v>64</v>
      </c>
      <c r="C40" s="8" t="s">
        <v>5</v>
      </c>
      <c r="D40" s="69"/>
    </row>
    <row r="41" spans="1:4" s="6" customFormat="1" ht="35.25" customHeight="1">
      <c r="A41" s="68"/>
      <c r="B41" s="3" t="s">
        <v>59</v>
      </c>
      <c r="C41" s="8" t="s">
        <v>5</v>
      </c>
      <c r="D41" s="12" t="s">
        <v>202</v>
      </c>
    </row>
    <row r="42" spans="1:4" s="6" customFormat="1" ht="19.5" customHeight="1">
      <c r="A42" s="68"/>
      <c r="B42" s="3" t="s">
        <v>60</v>
      </c>
      <c r="C42" s="8" t="s">
        <v>5</v>
      </c>
      <c r="D42" s="8" t="s">
        <v>207</v>
      </c>
    </row>
    <row r="43" spans="1:4" s="6" customFormat="1" ht="19.5" customHeight="1">
      <c r="A43" s="68"/>
      <c r="B43" s="3" t="s">
        <v>61</v>
      </c>
      <c r="C43" s="8" t="s">
        <v>5</v>
      </c>
      <c r="D43" s="8"/>
    </row>
    <row r="44" spans="1:4" s="6" customFormat="1" ht="19.5" customHeight="1">
      <c r="A44" s="68"/>
      <c r="B44" s="3" t="s">
        <v>62</v>
      </c>
      <c r="C44" s="8" t="s">
        <v>5</v>
      </c>
      <c r="D44" s="8" t="s">
        <v>199</v>
      </c>
    </row>
    <row r="45" spans="1:4" s="6" customFormat="1" ht="19.5" customHeight="1">
      <c r="A45" s="68"/>
      <c r="B45" s="3" t="s">
        <v>63</v>
      </c>
      <c r="C45" s="8" t="s">
        <v>5</v>
      </c>
      <c r="D45" s="69"/>
    </row>
    <row r="46" spans="1:4" s="6" customFormat="1" ht="19.5" customHeight="1">
      <c r="A46" s="68"/>
      <c r="B46" s="3" t="s">
        <v>64</v>
      </c>
      <c r="C46" s="8" t="s">
        <v>5</v>
      </c>
      <c r="D46" s="69"/>
    </row>
    <row r="47" spans="1:4" s="6" customFormat="1" ht="19.5" customHeight="1">
      <c r="A47" s="68"/>
      <c r="B47" s="3" t="s">
        <v>59</v>
      </c>
      <c r="C47" s="8"/>
      <c r="D47" s="70" t="s">
        <v>203</v>
      </c>
    </row>
    <row r="48" spans="1:4" s="6" customFormat="1" ht="19.5" customHeight="1">
      <c r="A48" s="68"/>
      <c r="B48" s="3" t="s">
        <v>60</v>
      </c>
      <c r="C48" s="8"/>
      <c r="D48" s="8" t="s">
        <v>207</v>
      </c>
    </row>
    <row r="49" spans="1:4" s="6" customFormat="1" ht="19.5" customHeight="1">
      <c r="A49" s="68"/>
      <c r="B49" s="3" t="s">
        <v>61</v>
      </c>
      <c r="C49" s="8"/>
      <c r="D49" s="8"/>
    </row>
    <row r="50" spans="1:4" s="6" customFormat="1" ht="19.5" customHeight="1">
      <c r="A50" s="68"/>
      <c r="B50" s="3" t="s">
        <v>62</v>
      </c>
      <c r="C50" s="8"/>
      <c r="D50" s="8"/>
    </row>
    <row r="51" spans="1:4" s="6" customFormat="1" ht="19.5" customHeight="1">
      <c r="A51" s="68"/>
      <c r="B51" s="3" t="s">
        <v>63</v>
      </c>
      <c r="C51" s="8"/>
      <c r="D51" s="69"/>
    </row>
    <row r="52" spans="1:4" s="6" customFormat="1" ht="19.5" customHeight="1">
      <c r="A52" s="68"/>
      <c r="B52" s="3" t="s">
        <v>64</v>
      </c>
      <c r="C52" s="8"/>
      <c r="D52" s="69"/>
    </row>
    <row r="53" spans="1:4" s="6" customFormat="1" ht="19.5" customHeight="1">
      <c r="A53" s="68"/>
      <c r="B53" s="3" t="s">
        <v>59</v>
      </c>
      <c r="C53" s="8"/>
      <c r="D53" s="70" t="s">
        <v>204</v>
      </c>
    </row>
    <row r="54" spans="1:4" s="6" customFormat="1" ht="19.5" customHeight="1">
      <c r="A54" s="68"/>
      <c r="B54" s="3" t="s">
        <v>60</v>
      </c>
      <c r="C54" s="8"/>
      <c r="D54" s="69" t="s">
        <v>331</v>
      </c>
    </row>
    <row r="55" spans="1:4" s="6" customFormat="1" ht="19.5" customHeight="1">
      <c r="A55" s="68"/>
      <c r="B55" s="3" t="s">
        <v>61</v>
      </c>
      <c r="C55" s="8"/>
      <c r="D55" s="8" t="s">
        <v>332</v>
      </c>
    </row>
    <row r="56" spans="1:4" s="6" customFormat="1" ht="19.5" customHeight="1">
      <c r="A56" s="68"/>
      <c r="B56" s="3" t="s">
        <v>62</v>
      </c>
      <c r="C56" s="8"/>
      <c r="D56" s="69" t="s">
        <v>205</v>
      </c>
    </row>
    <row r="57" spans="1:4" s="6" customFormat="1" ht="19.5" customHeight="1">
      <c r="A57" s="68"/>
      <c r="B57" s="3" t="s">
        <v>63</v>
      </c>
      <c r="C57" s="8"/>
      <c r="D57" s="69" t="s">
        <v>333</v>
      </c>
    </row>
    <row r="58" spans="1:4" s="6" customFormat="1" ht="19.5" customHeight="1">
      <c r="A58" s="68"/>
      <c r="B58" s="3" t="s">
        <v>64</v>
      </c>
      <c r="C58" s="8"/>
      <c r="D58" s="69"/>
    </row>
    <row r="59" spans="1:4" s="6" customFormat="1" ht="19.5" customHeight="1">
      <c r="A59" s="68"/>
      <c r="B59" s="3" t="s">
        <v>59</v>
      </c>
      <c r="C59" s="8"/>
      <c r="D59" s="70" t="s">
        <v>206</v>
      </c>
    </row>
    <row r="60" spans="1:4" s="6" customFormat="1" ht="19.5" customHeight="1">
      <c r="A60" s="68"/>
      <c r="B60" s="3" t="s">
        <v>60</v>
      </c>
      <c r="C60" s="8"/>
      <c r="D60" s="69" t="s">
        <v>207</v>
      </c>
    </row>
    <row r="61" spans="1:4" s="6" customFormat="1" ht="19.5" customHeight="1">
      <c r="A61" s="68"/>
      <c r="B61" s="3" t="s">
        <v>61</v>
      </c>
      <c r="C61" s="8"/>
      <c r="D61" s="69"/>
    </row>
    <row r="62" spans="1:4" s="6" customFormat="1" ht="19.5" customHeight="1">
      <c r="A62" s="68"/>
      <c r="B62" s="3" t="s">
        <v>62</v>
      </c>
      <c r="C62" s="8"/>
      <c r="D62" s="69"/>
    </row>
    <row r="63" spans="1:4" s="6" customFormat="1" ht="19.5" customHeight="1">
      <c r="A63" s="68"/>
      <c r="B63" s="3" t="s">
        <v>63</v>
      </c>
      <c r="C63" s="8"/>
      <c r="D63" s="69"/>
    </row>
    <row r="64" spans="1:4" s="6" customFormat="1" ht="19.5" customHeight="1">
      <c r="A64" s="68"/>
      <c r="B64" s="3" t="s">
        <v>64</v>
      </c>
      <c r="C64" s="8"/>
      <c r="D64" s="69"/>
    </row>
    <row r="65" spans="1:4" s="6" customFormat="1" ht="19.5" customHeight="1">
      <c r="A65" s="100" t="s">
        <v>65</v>
      </c>
      <c r="B65" s="100"/>
      <c r="C65" s="100"/>
      <c r="D65" s="100"/>
    </row>
    <row r="66" spans="1:4" s="6" customFormat="1" ht="19.5" customHeight="1">
      <c r="A66" s="68" t="s">
        <v>147</v>
      </c>
      <c r="B66" s="3" t="s">
        <v>66</v>
      </c>
      <c r="C66" s="8" t="s">
        <v>5</v>
      </c>
      <c r="D66" s="8" t="s">
        <v>334</v>
      </c>
    </row>
    <row r="67" spans="1:4" s="6" customFormat="1" ht="19.5" customHeight="1">
      <c r="A67" s="68" t="s">
        <v>151</v>
      </c>
      <c r="B67" s="3" t="s">
        <v>67</v>
      </c>
      <c r="C67" s="8" t="s">
        <v>6</v>
      </c>
      <c r="D67" s="8">
        <v>1</v>
      </c>
    </row>
    <row r="68" spans="1:4" s="6" customFormat="1" ht="19.5" customHeight="1">
      <c r="A68" s="100" t="s">
        <v>68</v>
      </c>
      <c r="B68" s="100"/>
      <c r="C68" s="100"/>
      <c r="D68" s="100"/>
    </row>
    <row r="69" spans="1:4" s="6" customFormat="1" ht="19.5" customHeight="1">
      <c r="A69" s="68" t="s">
        <v>152</v>
      </c>
      <c r="B69" s="3" t="s">
        <v>69</v>
      </c>
      <c r="C69" s="8" t="s">
        <v>5</v>
      </c>
      <c r="D69" s="8" t="s">
        <v>334</v>
      </c>
    </row>
    <row r="70" spans="1:4" s="6" customFormat="1" ht="19.5" customHeight="1">
      <c r="A70" s="100" t="s">
        <v>70</v>
      </c>
      <c r="B70" s="100"/>
      <c r="C70" s="100"/>
      <c r="D70" s="100"/>
    </row>
    <row r="71" spans="1:4" s="6" customFormat="1" ht="31.5" customHeight="1">
      <c r="A71" s="68" t="s">
        <v>153</v>
      </c>
      <c r="B71" s="3" t="s">
        <v>71</v>
      </c>
      <c r="C71" s="8" t="s">
        <v>5</v>
      </c>
      <c r="D71" s="8" t="s">
        <v>334</v>
      </c>
    </row>
    <row r="72" spans="1:4" s="6" customFormat="1" ht="19.5" customHeight="1">
      <c r="A72" s="100" t="s">
        <v>72</v>
      </c>
      <c r="B72" s="100"/>
      <c r="C72" s="100"/>
      <c r="D72" s="100"/>
    </row>
    <row r="73" spans="1:4" s="6" customFormat="1" ht="19.5" customHeight="1">
      <c r="A73" s="68" t="s">
        <v>154</v>
      </c>
      <c r="B73" s="3" t="s">
        <v>73</v>
      </c>
      <c r="C73" s="8" t="s">
        <v>5</v>
      </c>
      <c r="D73" s="8" t="s">
        <v>334</v>
      </c>
    </row>
    <row r="74" spans="1:4" s="6" customFormat="1" ht="19.5" customHeight="1">
      <c r="A74" s="100" t="s">
        <v>74</v>
      </c>
      <c r="B74" s="100"/>
      <c r="C74" s="100"/>
      <c r="D74" s="100"/>
    </row>
    <row r="75" spans="1:4" s="6" customFormat="1" ht="19.5" customHeight="1">
      <c r="A75" s="68" t="s">
        <v>158</v>
      </c>
      <c r="B75" s="3" t="s">
        <v>75</v>
      </c>
      <c r="C75" s="8" t="s">
        <v>5</v>
      </c>
      <c r="D75" s="8" t="s">
        <v>334</v>
      </c>
    </row>
    <row r="76" spans="1:4" s="6" customFormat="1" ht="19.5" customHeight="1">
      <c r="A76" s="68" t="s">
        <v>159</v>
      </c>
      <c r="B76" s="3" t="s">
        <v>76</v>
      </c>
      <c r="C76" s="8" t="s">
        <v>32</v>
      </c>
      <c r="D76" s="8"/>
    </row>
    <row r="77" spans="1:4" s="6" customFormat="1" ht="19.5" customHeight="1">
      <c r="A77" s="100" t="s">
        <v>77</v>
      </c>
      <c r="B77" s="100"/>
      <c r="C77" s="100"/>
      <c r="D77" s="100"/>
    </row>
    <row r="78" spans="1:4" s="6" customFormat="1" ht="19.5" customHeight="1">
      <c r="A78" s="68" t="s">
        <v>160</v>
      </c>
      <c r="B78" s="3" t="s">
        <v>78</v>
      </c>
      <c r="C78" s="8" t="s">
        <v>5</v>
      </c>
      <c r="D78" s="8" t="s">
        <v>335</v>
      </c>
    </row>
    <row r="79" spans="1:4" s="6" customFormat="1" ht="19.5" customHeight="1">
      <c r="A79" s="100" t="s">
        <v>79</v>
      </c>
      <c r="B79" s="100"/>
      <c r="C79" s="100"/>
      <c r="D79" s="100"/>
    </row>
    <row r="80" spans="1:4" s="6" customFormat="1" ht="19.5" customHeight="1">
      <c r="A80" s="68" t="s">
        <v>161</v>
      </c>
      <c r="B80" s="3" t="s">
        <v>80</v>
      </c>
      <c r="C80" s="8" t="s">
        <v>5</v>
      </c>
      <c r="D80" s="3" t="s">
        <v>336</v>
      </c>
    </row>
    <row r="81" spans="1:4" s="6" customFormat="1" ht="19.5" customHeight="1">
      <c r="A81" s="100" t="s">
        <v>81</v>
      </c>
      <c r="B81" s="100"/>
      <c r="C81" s="100"/>
      <c r="D81" s="100"/>
    </row>
    <row r="82" spans="1:4" s="6" customFormat="1" ht="19.5" customHeight="1">
      <c r="A82" s="68" t="s">
        <v>162</v>
      </c>
      <c r="B82" s="3" t="s">
        <v>82</v>
      </c>
      <c r="C82" s="8" t="s">
        <v>5</v>
      </c>
      <c r="D82" s="3" t="s">
        <v>207</v>
      </c>
    </row>
    <row r="83" spans="1:4" s="6" customFormat="1" ht="19.5" customHeight="1">
      <c r="A83" s="100" t="s">
        <v>83</v>
      </c>
      <c r="B83" s="100"/>
      <c r="C83" s="100"/>
      <c r="D83" s="100"/>
    </row>
    <row r="84" spans="1:4" s="6" customFormat="1" ht="31.5" customHeight="1">
      <c r="A84" s="68" t="s">
        <v>163</v>
      </c>
      <c r="B84" s="3" t="s">
        <v>84</v>
      </c>
      <c r="C84" s="8" t="s">
        <v>5</v>
      </c>
      <c r="D84" s="8" t="s">
        <v>337</v>
      </c>
    </row>
    <row r="85" spans="1:4" s="6" customFormat="1" ht="19.5" customHeight="1">
      <c r="A85" s="100" t="s">
        <v>338</v>
      </c>
      <c r="B85" s="100"/>
      <c r="C85" s="100"/>
      <c r="D85" s="100"/>
    </row>
    <row r="86" spans="1:4" s="6" customFormat="1" ht="19.5" customHeight="1">
      <c r="A86" s="68" t="s">
        <v>164</v>
      </c>
      <c r="B86" s="3" t="s">
        <v>85</v>
      </c>
      <c r="C86" s="8" t="s">
        <v>5</v>
      </c>
      <c r="D86" s="8"/>
    </row>
    <row r="87" s="6" customFormat="1" ht="39.75" customHeight="1"/>
  </sheetData>
  <sheetProtection/>
  <mergeCells count="19">
    <mergeCell ref="A79:D79"/>
    <mergeCell ref="A65:D65"/>
    <mergeCell ref="A74:D74"/>
    <mergeCell ref="A6:D6"/>
    <mergeCell ref="A11:D11"/>
    <mergeCell ref="A13:D13"/>
    <mergeCell ref="A18:D18"/>
    <mergeCell ref="A8:D8"/>
    <mergeCell ref="A16:D16"/>
    <mergeCell ref="A81:D81"/>
    <mergeCell ref="A83:D83"/>
    <mergeCell ref="A85:D85"/>
    <mergeCell ref="A1:D1"/>
    <mergeCell ref="A34:D34"/>
    <mergeCell ref="A68:D68"/>
    <mergeCell ref="A70:D70"/>
    <mergeCell ref="A72:D72"/>
    <mergeCell ref="A77:D77"/>
    <mergeCell ref="A21:D2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zoomScale="80" zoomScaleNormal="80" zoomScalePageLayoutView="0" workbookViewId="0" topLeftCell="A85">
      <selection activeCell="D8" sqref="D8:E8"/>
    </sheetView>
  </sheetViews>
  <sheetFormatPr defaultColWidth="9.140625" defaultRowHeight="15"/>
  <cols>
    <col min="1" max="1" width="7.28125" style="1" bestFit="1" customWidth="1"/>
    <col min="2" max="2" width="48.140625" style="1" customWidth="1"/>
    <col min="3" max="3" width="9.00390625" style="1" bestFit="1" customWidth="1"/>
    <col min="4" max="4" width="21.140625" style="17" customWidth="1"/>
    <col min="5" max="5" width="20.57421875" style="17" customWidth="1"/>
    <col min="6" max="6" width="11.7109375" style="17" customWidth="1"/>
    <col min="7" max="7" width="36.57421875" style="48" customWidth="1"/>
    <col min="8" max="16384" width="9.140625" style="1" customWidth="1"/>
  </cols>
  <sheetData>
    <row r="1" spans="2:7" s="17" customFormat="1" ht="64.5" customHeight="1">
      <c r="B1" s="108" t="s">
        <v>254</v>
      </c>
      <c r="C1" s="108"/>
      <c r="D1" s="108"/>
      <c r="E1" s="44"/>
      <c r="F1" s="44"/>
      <c r="G1" s="46"/>
    </row>
    <row r="2" spans="2:7" s="17" customFormat="1" ht="24.75" customHeight="1">
      <c r="B2" s="19" t="str">
        <f>'2.1'!B3</f>
        <v>по адресу: Московская обл., г. Щелково,  ул.  Пустовская,   д. 8.</v>
      </c>
      <c r="G2" s="46"/>
    </row>
    <row r="3" spans="1:7" s="6" customFormat="1" ht="61.5" customHeight="1">
      <c r="A3" s="2" t="s">
        <v>0</v>
      </c>
      <c r="B3" s="2" t="s">
        <v>1</v>
      </c>
      <c r="C3" s="2" t="s">
        <v>2</v>
      </c>
      <c r="D3" s="45" t="s">
        <v>284</v>
      </c>
      <c r="E3" s="45" t="s">
        <v>299</v>
      </c>
      <c r="F3" s="45" t="s">
        <v>285</v>
      </c>
      <c r="G3" s="38" t="s">
        <v>282</v>
      </c>
    </row>
    <row r="4" spans="1:7" s="6" customFormat="1" ht="19.5" customHeight="1">
      <c r="A4" s="4">
        <v>1</v>
      </c>
      <c r="B4" s="11" t="s">
        <v>4</v>
      </c>
      <c r="C4" s="5" t="s">
        <v>5</v>
      </c>
      <c r="D4" s="109" t="str">
        <f>'2.1'!D6</f>
        <v>27.03.2018 г.</v>
      </c>
      <c r="E4" s="110"/>
      <c r="F4" s="41"/>
      <c r="G4" s="34"/>
    </row>
    <row r="5" spans="1:7" s="6" customFormat="1" ht="19.5" customHeight="1">
      <c r="A5" s="4">
        <v>2</v>
      </c>
      <c r="B5" s="3" t="s">
        <v>86</v>
      </c>
      <c r="C5" s="5" t="s">
        <v>5</v>
      </c>
      <c r="D5" s="111" t="s">
        <v>224</v>
      </c>
      <c r="E5" s="112"/>
      <c r="F5" s="2"/>
      <c r="G5" s="34"/>
    </row>
    <row r="6" spans="1:7" s="6" customFormat="1" ht="19.5" customHeight="1">
      <c r="A6" s="4">
        <v>3</v>
      </c>
      <c r="B6" s="7" t="s">
        <v>62</v>
      </c>
      <c r="C6" s="5" t="s">
        <v>5</v>
      </c>
      <c r="D6" s="113" t="s">
        <v>281</v>
      </c>
      <c r="E6" s="114"/>
      <c r="F6" s="43"/>
      <c r="G6" s="34"/>
    </row>
    <row r="7" spans="1:7" s="6" customFormat="1" ht="19.5" customHeight="1">
      <c r="A7" s="4">
        <v>4</v>
      </c>
      <c r="B7" s="7" t="s">
        <v>87</v>
      </c>
      <c r="C7" s="8" t="s">
        <v>283</v>
      </c>
      <c r="D7" s="54">
        <v>4.26</v>
      </c>
      <c r="E7" s="54">
        <v>4.65</v>
      </c>
      <c r="F7" s="42">
        <v>1940.6</v>
      </c>
      <c r="G7" s="34">
        <f>(D7*6+E7*6)*F7</f>
        <v>103744.476</v>
      </c>
    </row>
    <row r="8" spans="1:7" s="6" customFormat="1" ht="89.25" customHeight="1">
      <c r="A8" s="4">
        <v>5</v>
      </c>
      <c r="B8" s="3" t="s">
        <v>167</v>
      </c>
      <c r="C8" s="5" t="s">
        <v>5</v>
      </c>
      <c r="D8" s="106" t="s">
        <v>286</v>
      </c>
      <c r="E8" s="103"/>
      <c r="F8" s="42"/>
      <c r="G8" s="34"/>
    </row>
    <row r="9" spans="1:7" s="6" customFormat="1" ht="19.5" customHeight="1">
      <c r="A9" s="4">
        <v>6</v>
      </c>
      <c r="B9" s="3" t="s">
        <v>168</v>
      </c>
      <c r="C9" s="5" t="s">
        <v>5</v>
      </c>
      <c r="D9" s="102" t="s">
        <v>225</v>
      </c>
      <c r="E9" s="103"/>
      <c r="F9" s="42"/>
      <c r="G9" s="34"/>
    </row>
    <row r="10" spans="1:7" s="6" customFormat="1" ht="31.5" customHeight="1">
      <c r="A10" s="4">
        <v>7</v>
      </c>
      <c r="B10" s="3" t="s">
        <v>88</v>
      </c>
      <c r="C10" s="5" t="s">
        <v>5</v>
      </c>
      <c r="D10" s="102" t="s">
        <v>226</v>
      </c>
      <c r="E10" s="103"/>
      <c r="F10" s="42"/>
      <c r="G10" s="34"/>
    </row>
    <row r="11" spans="1:7" s="6" customFormat="1" ht="15.75">
      <c r="A11" s="4">
        <v>8</v>
      </c>
      <c r="B11" s="3"/>
      <c r="C11" s="5"/>
      <c r="D11" s="54"/>
      <c r="E11" s="54"/>
      <c r="F11" s="42"/>
      <c r="G11" s="34"/>
    </row>
    <row r="12" spans="1:7" s="6" customFormat="1" ht="15.75">
      <c r="A12" s="4">
        <v>9</v>
      </c>
      <c r="B12" s="3" t="s">
        <v>86</v>
      </c>
      <c r="C12" s="5" t="s">
        <v>5</v>
      </c>
      <c r="D12" s="104" t="s">
        <v>227</v>
      </c>
      <c r="E12" s="105"/>
      <c r="F12" s="2"/>
      <c r="G12" s="34"/>
    </row>
    <row r="13" spans="1:7" s="6" customFormat="1" ht="31.5" customHeight="1">
      <c r="A13" s="4">
        <v>10</v>
      </c>
      <c r="B13" s="7" t="s">
        <v>62</v>
      </c>
      <c r="C13" s="5" t="s">
        <v>5</v>
      </c>
      <c r="D13" s="106" t="s">
        <v>281</v>
      </c>
      <c r="E13" s="107"/>
      <c r="F13" s="43"/>
      <c r="G13" s="34"/>
    </row>
    <row r="14" spans="1:7" ht="15.75">
      <c r="A14" s="4">
        <v>11</v>
      </c>
      <c r="B14" s="7" t="s">
        <v>87</v>
      </c>
      <c r="C14" s="5" t="s">
        <v>18</v>
      </c>
      <c r="D14" s="54">
        <v>6.23</v>
      </c>
      <c r="E14" s="54">
        <v>6.6</v>
      </c>
      <c r="F14" s="42">
        <v>1940.6</v>
      </c>
      <c r="G14" s="34">
        <f>(D14*6+E14*6)*F14</f>
        <v>149387.38799999998</v>
      </c>
    </row>
    <row r="15" spans="1:7" ht="105" customHeight="1">
      <c r="A15" s="4">
        <v>12</v>
      </c>
      <c r="B15" s="3" t="s">
        <v>167</v>
      </c>
      <c r="C15" s="5" t="s">
        <v>5</v>
      </c>
      <c r="D15" s="106" t="s">
        <v>286</v>
      </c>
      <c r="E15" s="103"/>
      <c r="F15" s="42"/>
      <c r="G15" s="47"/>
    </row>
    <row r="16" spans="1:7" ht="47.25" customHeight="1">
      <c r="A16" s="4">
        <v>13</v>
      </c>
      <c r="B16" s="3" t="s">
        <v>168</v>
      </c>
      <c r="C16" s="5" t="s">
        <v>5</v>
      </c>
      <c r="D16" s="102" t="s">
        <v>228</v>
      </c>
      <c r="E16" s="103"/>
      <c r="F16" s="42"/>
      <c r="G16" s="47"/>
    </row>
    <row r="17" spans="1:7" ht="15.75">
      <c r="A17" s="4">
        <v>14</v>
      </c>
      <c r="B17" s="3" t="s">
        <v>88</v>
      </c>
      <c r="C17" s="5" t="s">
        <v>5</v>
      </c>
      <c r="D17" s="102" t="s">
        <v>229</v>
      </c>
      <c r="E17" s="103"/>
      <c r="F17" s="42"/>
      <c r="G17" s="47"/>
    </row>
    <row r="18" spans="1:7" ht="15.75">
      <c r="A18" s="4">
        <v>15</v>
      </c>
      <c r="B18" s="3"/>
      <c r="C18" s="5"/>
      <c r="D18" s="54"/>
      <c r="E18" s="54"/>
      <c r="F18" s="42"/>
      <c r="G18" s="47"/>
    </row>
    <row r="19" spans="1:7" ht="31.5" customHeight="1">
      <c r="A19" s="4">
        <v>16</v>
      </c>
      <c r="B19" s="3" t="s">
        <v>86</v>
      </c>
      <c r="C19" s="5" t="s">
        <v>5</v>
      </c>
      <c r="D19" s="104" t="s">
        <v>230</v>
      </c>
      <c r="E19" s="105"/>
      <c r="F19" s="2"/>
      <c r="G19" s="47"/>
    </row>
    <row r="20" spans="1:7" ht="15.75">
      <c r="A20" s="4">
        <v>17</v>
      </c>
      <c r="B20" s="7" t="s">
        <v>62</v>
      </c>
      <c r="C20" s="5" t="s">
        <v>5</v>
      </c>
      <c r="D20" s="106" t="s">
        <v>281</v>
      </c>
      <c r="E20" s="107"/>
      <c r="F20" s="43"/>
      <c r="G20" s="47"/>
    </row>
    <row r="21" spans="1:7" ht="15.75">
      <c r="A21" s="4">
        <v>18</v>
      </c>
      <c r="B21" s="7" t="s">
        <v>87</v>
      </c>
      <c r="C21" s="5" t="s">
        <v>18</v>
      </c>
      <c r="D21" s="54">
        <v>5.28</v>
      </c>
      <c r="E21" s="54">
        <v>5</v>
      </c>
      <c r="F21" s="42">
        <v>1940.6</v>
      </c>
      <c r="G21" s="34">
        <f>(D21*6+E21*6)*F21</f>
        <v>119696.208</v>
      </c>
    </row>
    <row r="22" spans="1:7" ht="107.25" customHeight="1">
      <c r="A22" s="4">
        <v>19</v>
      </c>
      <c r="B22" s="3" t="s">
        <v>167</v>
      </c>
      <c r="C22" s="5" t="s">
        <v>5</v>
      </c>
      <c r="D22" s="106" t="s">
        <v>286</v>
      </c>
      <c r="E22" s="103"/>
      <c r="F22" s="42"/>
      <c r="G22" s="47"/>
    </row>
    <row r="23" spans="1:7" ht="15.75">
      <c r="A23" s="4">
        <v>20</v>
      </c>
      <c r="B23" s="3" t="s">
        <v>168</v>
      </c>
      <c r="C23" s="5" t="s">
        <v>5</v>
      </c>
      <c r="D23" s="102" t="s">
        <v>225</v>
      </c>
      <c r="E23" s="103"/>
      <c r="F23" s="42"/>
      <c r="G23" s="47"/>
    </row>
    <row r="24" spans="1:7" ht="31.5" customHeight="1">
      <c r="A24" s="4">
        <v>21</v>
      </c>
      <c r="B24" s="3" t="s">
        <v>88</v>
      </c>
      <c r="C24" s="5" t="s">
        <v>5</v>
      </c>
      <c r="D24" s="102" t="s">
        <v>248</v>
      </c>
      <c r="E24" s="103"/>
      <c r="F24" s="42"/>
      <c r="G24" s="47"/>
    </row>
    <row r="25" spans="1:7" ht="15.75">
      <c r="A25" s="4">
        <v>22</v>
      </c>
      <c r="B25" s="3"/>
      <c r="C25" s="5"/>
      <c r="D25" s="54"/>
      <c r="E25" s="54"/>
      <c r="F25" s="42"/>
      <c r="G25" s="47"/>
    </row>
    <row r="26" spans="1:7" ht="31.5" customHeight="1">
      <c r="A26" s="4">
        <v>23</v>
      </c>
      <c r="B26" s="3" t="s">
        <v>86</v>
      </c>
      <c r="C26" s="5" t="s">
        <v>5</v>
      </c>
      <c r="D26" s="104" t="s">
        <v>231</v>
      </c>
      <c r="E26" s="105"/>
      <c r="F26" s="2"/>
      <c r="G26" s="47"/>
    </row>
    <row r="27" spans="1:7" ht="15.75">
      <c r="A27" s="4">
        <v>24</v>
      </c>
      <c r="B27" s="7" t="s">
        <v>62</v>
      </c>
      <c r="C27" s="5" t="s">
        <v>5</v>
      </c>
      <c r="D27" s="106" t="s">
        <v>281</v>
      </c>
      <c r="E27" s="107"/>
      <c r="F27" s="43"/>
      <c r="G27" s="47"/>
    </row>
    <row r="28" spans="1:7" ht="15.75">
      <c r="A28" s="4">
        <v>25</v>
      </c>
      <c r="B28" s="7" t="s">
        <v>87</v>
      </c>
      <c r="C28" s="5" t="s">
        <v>18</v>
      </c>
      <c r="D28" s="54">
        <v>1.49</v>
      </c>
      <c r="E28" s="54">
        <v>1.49</v>
      </c>
      <c r="F28" s="42">
        <v>1940.6</v>
      </c>
      <c r="G28" s="34">
        <f>(D28*6+E28*6)*F28</f>
        <v>34697.928</v>
      </c>
    </row>
    <row r="29" spans="1:7" ht="105.75" customHeight="1">
      <c r="A29" s="4">
        <v>26</v>
      </c>
      <c r="B29" s="3" t="s">
        <v>167</v>
      </c>
      <c r="C29" s="5" t="s">
        <v>5</v>
      </c>
      <c r="D29" s="106" t="s">
        <v>286</v>
      </c>
      <c r="E29" s="103"/>
      <c r="F29" s="42"/>
      <c r="G29" s="47"/>
    </row>
    <row r="30" spans="1:7" ht="15.75">
      <c r="A30" s="4">
        <v>27</v>
      </c>
      <c r="B30" s="3" t="s">
        <v>168</v>
      </c>
      <c r="C30" s="5" t="s">
        <v>5</v>
      </c>
      <c r="D30" s="102" t="s">
        <v>225</v>
      </c>
      <c r="E30" s="103"/>
      <c r="F30" s="42"/>
      <c r="G30" s="47"/>
    </row>
    <row r="31" spans="1:7" ht="15.75">
      <c r="A31" s="4">
        <v>28</v>
      </c>
      <c r="B31" s="3" t="s">
        <v>88</v>
      </c>
      <c r="C31" s="5" t="s">
        <v>5</v>
      </c>
      <c r="D31" s="102" t="s">
        <v>229</v>
      </c>
      <c r="E31" s="103"/>
      <c r="F31" s="42"/>
      <c r="G31" s="47"/>
    </row>
    <row r="32" spans="1:7" ht="15.75">
      <c r="A32" s="4">
        <v>29</v>
      </c>
      <c r="B32" s="3"/>
      <c r="C32" s="5"/>
      <c r="D32" s="54"/>
      <c r="E32" s="54"/>
      <c r="F32" s="42"/>
      <c r="G32" s="47"/>
    </row>
    <row r="33" spans="1:7" ht="47.25" customHeight="1">
      <c r="A33" s="4">
        <v>30</v>
      </c>
      <c r="B33" s="3" t="s">
        <v>86</v>
      </c>
      <c r="C33" s="5" t="s">
        <v>5</v>
      </c>
      <c r="D33" s="104" t="s">
        <v>232</v>
      </c>
      <c r="E33" s="105"/>
      <c r="F33" s="2"/>
      <c r="G33" s="47"/>
    </row>
    <row r="34" spans="1:7" ht="15.75">
      <c r="A34" s="4">
        <v>31</v>
      </c>
      <c r="B34" s="7" t="s">
        <v>62</v>
      </c>
      <c r="C34" s="5" t="s">
        <v>5</v>
      </c>
      <c r="D34" s="106" t="s">
        <v>281</v>
      </c>
      <c r="E34" s="107"/>
      <c r="F34" s="43"/>
      <c r="G34" s="47"/>
    </row>
    <row r="35" spans="1:7" ht="15.75">
      <c r="A35" s="4">
        <v>32</v>
      </c>
      <c r="B35" s="7" t="s">
        <v>87</v>
      </c>
      <c r="C35" s="5" t="s">
        <v>18</v>
      </c>
      <c r="D35" s="54">
        <v>2.21</v>
      </c>
      <c r="E35" s="54">
        <v>2.75</v>
      </c>
      <c r="F35" s="42">
        <v>1940.6</v>
      </c>
      <c r="G35" s="34">
        <f>(D35*6+E35*6)*F35</f>
        <v>57752.255999999994</v>
      </c>
    </row>
    <row r="36" spans="1:7" ht="111.75" customHeight="1">
      <c r="A36" s="4">
        <v>33</v>
      </c>
      <c r="B36" s="3" t="s">
        <v>167</v>
      </c>
      <c r="C36" s="5" t="s">
        <v>5</v>
      </c>
      <c r="D36" s="106" t="s">
        <v>286</v>
      </c>
      <c r="E36" s="103"/>
      <c r="F36" s="42"/>
      <c r="G36" s="47"/>
    </row>
    <row r="37" spans="1:7" ht="31.5" customHeight="1">
      <c r="A37" s="4">
        <v>34</v>
      </c>
      <c r="B37" s="3" t="s">
        <v>168</v>
      </c>
      <c r="C37" s="5" t="s">
        <v>5</v>
      </c>
      <c r="D37" s="102" t="s">
        <v>233</v>
      </c>
      <c r="E37" s="103"/>
      <c r="F37" s="42"/>
      <c r="G37" s="47"/>
    </row>
    <row r="38" spans="1:7" ht="15.75">
      <c r="A38" s="4">
        <v>35</v>
      </c>
      <c r="B38" s="3" t="s">
        <v>88</v>
      </c>
      <c r="C38" s="5" t="s">
        <v>5</v>
      </c>
      <c r="D38" s="102" t="s">
        <v>229</v>
      </c>
      <c r="E38" s="103"/>
      <c r="F38" s="42"/>
      <c r="G38" s="47"/>
    </row>
    <row r="39" spans="1:7" ht="15.75">
      <c r="A39" s="4">
        <v>36</v>
      </c>
      <c r="B39" s="3"/>
      <c r="C39" s="5"/>
      <c r="D39" s="54"/>
      <c r="E39" s="54"/>
      <c r="F39" s="42"/>
      <c r="G39" s="47"/>
    </row>
    <row r="40" spans="1:7" ht="47.25" customHeight="1">
      <c r="A40" s="4">
        <v>37</v>
      </c>
      <c r="B40" s="3" t="s">
        <v>86</v>
      </c>
      <c r="C40" s="5" t="s">
        <v>5</v>
      </c>
      <c r="D40" s="104" t="s">
        <v>234</v>
      </c>
      <c r="E40" s="105"/>
      <c r="F40" s="2"/>
      <c r="G40" s="47"/>
    </row>
    <row r="41" spans="1:7" ht="15.75">
      <c r="A41" s="4">
        <v>38</v>
      </c>
      <c r="B41" s="7" t="s">
        <v>62</v>
      </c>
      <c r="C41" s="5" t="s">
        <v>5</v>
      </c>
      <c r="D41" s="106" t="s">
        <v>281</v>
      </c>
      <c r="E41" s="107"/>
      <c r="F41" s="43"/>
      <c r="G41" s="47"/>
    </row>
    <row r="42" spans="1:7" ht="15.75">
      <c r="A42" s="4">
        <v>39</v>
      </c>
      <c r="B42" s="7" t="s">
        <v>87</v>
      </c>
      <c r="C42" s="5" t="s">
        <v>18</v>
      </c>
      <c r="D42" s="54">
        <v>1.78</v>
      </c>
      <c r="E42" s="54">
        <v>1.8</v>
      </c>
      <c r="F42" s="42">
        <v>1940.6</v>
      </c>
      <c r="G42" s="34">
        <f>(D42*6+E42*6)*F42</f>
        <v>41684.087999999996</v>
      </c>
    </row>
    <row r="43" spans="1:7" ht="109.5" customHeight="1">
      <c r="A43" s="4">
        <v>40</v>
      </c>
      <c r="B43" s="3" t="s">
        <v>167</v>
      </c>
      <c r="C43" s="5" t="s">
        <v>5</v>
      </c>
      <c r="D43" s="106" t="s">
        <v>286</v>
      </c>
      <c r="E43" s="103"/>
      <c r="F43" s="42"/>
      <c r="G43" s="47"/>
    </row>
    <row r="44" spans="1:7" ht="31.5" customHeight="1">
      <c r="A44" s="4">
        <v>41</v>
      </c>
      <c r="B44" s="3" t="s">
        <v>168</v>
      </c>
      <c r="C44" s="5" t="s">
        <v>5</v>
      </c>
      <c r="D44" s="102" t="s">
        <v>233</v>
      </c>
      <c r="E44" s="103"/>
      <c r="F44" s="42"/>
      <c r="G44" s="47"/>
    </row>
    <row r="45" spans="1:7" ht="15.75">
      <c r="A45" s="4">
        <v>42</v>
      </c>
      <c r="B45" s="3" t="s">
        <v>88</v>
      </c>
      <c r="C45" s="5" t="s">
        <v>5</v>
      </c>
      <c r="D45" s="102" t="s">
        <v>229</v>
      </c>
      <c r="E45" s="103"/>
      <c r="F45" s="42"/>
      <c r="G45" s="47"/>
    </row>
    <row r="46" spans="1:7" ht="15.75">
      <c r="A46" s="4">
        <v>43</v>
      </c>
      <c r="B46" s="3"/>
      <c r="C46" s="5"/>
      <c r="D46" s="54"/>
      <c r="E46" s="54"/>
      <c r="F46" s="42"/>
      <c r="G46" s="47"/>
    </row>
    <row r="47" spans="1:7" ht="93" customHeight="1">
      <c r="A47" s="4">
        <v>44</v>
      </c>
      <c r="B47" s="3" t="s">
        <v>86</v>
      </c>
      <c r="C47" s="5" t="s">
        <v>5</v>
      </c>
      <c r="D47" s="104" t="s">
        <v>235</v>
      </c>
      <c r="E47" s="105"/>
      <c r="F47" s="2"/>
      <c r="G47" s="47"/>
    </row>
    <row r="48" spans="1:7" ht="15.75">
      <c r="A48" s="4">
        <v>45</v>
      </c>
      <c r="B48" s="7" t="s">
        <v>62</v>
      </c>
      <c r="C48" s="5" t="s">
        <v>5</v>
      </c>
      <c r="D48" s="106" t="s">
        <v>281</v>
      </c>
      <c r="E48" s="107"/>
      <c r="F48" s="43"/>
      <c r="G48" s="47"/>
    </row>
    <row r="49" spans="1:7" ht="15.75">
      <c r="A49" s="4">
        <v>46</v>
      </c>
      <c r="B49" s="7" t="s">
        <v>87</v>
      </c>
      <c r="C49" s="5" t="s">
        <v>18</v>
      </c>
      <c r="D49" s="54">
        <v>4.53</v>
      </c>
      <c r="E49" s="54">
        <v>4.53</v>
      </c>
      <c r="F49" s="42">
        <v>1940.6</v>
      </c>
      <c r="G49" s="34">
        <f>(D49*6+E49*6)*F49</f>
        <v>105491.01599999999</v>
      </c>
    </row>
    <row r="50" spans="1:7" ht="103.5" customHeight="1">
      <c r="A50" s="4">
        <v>47</v>
      </c>
      <c r="B50" s="3" t="s">
        <v>167</v>
      </c>
      <c r="C50" s="5" t="s">
        <v>5</v>
      </c>
      <c r="D50" s="106" t="s">
        <v>286</v>
      </c>
      <c r="E50" s="103"/>
      <c r="F50" s="42"/>
      <c r="G50" s="47"/>
    </row>
    <row r="51" spans="1:7" ht="31.5" customHeight="1">
      <c r="A51" s="4">
        <v>48</v>
      </c>
      <c r="B51" s="3" t="s">
        <v>168</v>
      </c>
      <c r="C51" s="5" t="s">
        <v>5</v>
      </c>
      <c r="D51" s="102" t="s">
        <v>233</v>
      </c>
      <c r="E51" s="103"/>
      <c r="F51" s="42"/>
      <c r="G51" s="47"/>
    </row>
    <row r="52" spans="1:7" ht="15.75">
      <c r="A52" s="4">
        <v>49</v>
      </c>
      <c r="B52" s="3" t="s">
        <v>88</v>
      </c>
      <c r="C52" s="5" t="s">
        <v>5</v>
      </c>
      <c r="D52" s="102" t="s">
        <v>229</v>
      </c>
      <c r="E52" s="103"/>
      <c r="F52" s="42"/>
      <c r="G52" s="47"/>
    </row>
    <row r="53" spans="1:7" ht="15.75">
      <c r="A53" s="4">
        <v>50</v>
      </c>
      <c r="B53" s="3"/>
      <c r="C53" s="5"/>
      <c r="D53" s="54"/>
      <c r="E53" s="54"/>
      <c r="F53" s="42"/>
      <c r="G53" s="47"/>
    </row>
    <row r="54" spans="1:7" ht="31.5" customHeight="1">
      <c r="A54" s="4">
        <v>51</v>
      </c>
      <c r="B54" s="3" t="s">
        <v>86</v>
      </c>
      <c r="C54" s="5" t="s">
        <v>5</v>
      </c>
      <c r="D54" s="104" t="s">
        <v>236</v>
      </c>
      <c r="E54" s="105"/>
      <c r="F54" s="2"/>
      <c r="G54" s="47"/>
    </row>
    <row r="55" spans="1:7" ht="15.75">
      <c r="A55" s="4">
        <v>52</v>
      </c>
      <c r="B55" s="7" t="s">
        <v>62</v>
      </c>
      <c r="C55" s="5" t="s">
        <v>5</v>
      </c>
      <c r="D55" s="106" t="s">
        <v>281</v>
      </c>
      <c r="E55" s="107"/>
      <c r="F55" s="42"/>
      <c r="G55" s="47"/>
    </row>
    <row r="56" spans="1:7" ht="15.75">
      <c r="A56" s="4">
        <v>53</v>
      </c>
      <c r="B56" s="7" t="s">
        <v>87</v>
      </c>
      <c r="C56" s="5" t="s">
        <v>18</v>
      </c>
      <c r="D56" s="54">
        <v>0</v>
      </c>
      <c r="E56" s="54">
        <v>0</v>
      </c>
      <c r="F56" s="42">
        <v>1940.6</v>
      </c>
      <c r="G56" s="34">
        <f>(D56*6+E56*6)*F56</f>
        <v>0</v>
      </c>
    </row>
    <row r="57" spans="1:7" ht="107.25" customHeight="1">
      <c r="A57" s="4">
        <v>54</v>
      </c>
      <c r="B57" s="3" t="s">
        <v>167</v>
      </c>
      <c r="C57" s="5" t="s">
        <v>5</v>
      </c>
      <c r="D57" s="106" t="s">
        <v>286</v>
      </c>
      <c r="E57" s="103"/>
      <c r="F57" s="42"/>
      <c r="G57" s="47"/>
    </row>
    <row r="58" spans="1:7" ht="31.5" customHeight="1">
      <c r="A58" s="4">
        <v>55</v>
      </c>
      <c r="B58" s="3" t="s">
        <v>168</v>
      </c>
      <c r="C58" s="5" t="s">
        <v>5</v>
      </c>
      <c r="D58" s="102" t="s">
        <v>233</v>
      </c>
      <c r="E58" s="103"/>
      <c r="F58" s="42"/>
      <c r="G58" s="47"/>
    </row>
    <row r="59" spans="1:7" ht="31.5" customHeight="1">
      <c r="A59" s="4">
        <v>56</v>
      </c>
      <c r="B59" s="3" t="s">
        <v>88</v>
      </c>
      <c r="C59" s="5" t="s">
        <v>5</v>
      </c>
      <c r="D59" s="102" t="s">
        <v>226</v>
      </c>
      <c r="E59" s="103"/>
      <c r="F59" s="42"/>
      <c r="G59" s="47"/>
    </row>
    <row r="60" spans="1:7" ht="15.75">
      <c r="A60" s="4">
        <v>57</v>
      </c>
      <c r="B60" s="3"/>
      <c r="C60" s="5"/>
      <c r="D60" s="54"/>
      <c r="E60" s="54"/>
      <c r="F60" s="42"/>
      <c r="G60" s="47"/>
    </row>
    <row r="61" spans="1:7" ht="15.75">
      <c r="A61" s="4">
        <v>58</v>
      </c>
      <c r="B61" s="3" t="s">
        <v>86</v>
      </c>
      <c r="C61" s="5" t="s">
        <v>5</v>
      </c>
      <c r="D61" s="104" t="s">
        <v>237</v>
      </c>
      <c r="E61" s="105"/>
      <c r="F61" s="2"/>
      <c r="G61" s="47"/>
    </row>
    <row r="62" spans="1:7" ht="15.75">
      <c r="A62" s="4">
        <v>59</v>
      </c>
      <c r="B62" s="7" t="s">
        <v>62</v>
      </c>
      <c r="C62" s="5" t="s">
        <v>5</v>
      </c>
      <c r="D62" s="106" t="s">
        <v>281</v>
      </c>
      <c r="E62" s="107"/>
      <c r="F62" s="43"/>
      <c r="G62" s="47"/>
    </row>
    <row r="63" spans="1:7" ht="15.75">
      <c r="A63" s="4">
        <v>60</v>
      </c>
      <c r="B63" s="7" t="s">
        <v>87</v>
      </c>
      <c r="C63" s="5" t="s">
        <v>18</v>
      </c>
      <c r="D63" s="54">
        <v>0.06</v>
      </c>
      <c r="E63" s="54">
        <v>0.06</v>
      </c>
      <c r="F63" s="42">
        <v>1940.6</v>
      </c>
      <c r="G63" s="34">
        <f>(D63*6+E63*6)*F63</f>
        <v>1397.232</v>
      </c>
    </row>
    <row r="64" spans="1:7" ht="104.25" customHeight="1">
      <c r="A64" s="4">
        <v>61</v>
      </c>
      <c r="B64" s="3" t="s">
        <v>167</v>
      </c>
      <c r="C64" s="5" t="s">
        <v>5</v>
      </c>
      <c r="D64" s="106" t="s">
        <v>286</v>
      </c>
      <c r="E64" s="103"/>
      <c r="F64" s="42"/>
      <c r="G64" s="47"/>
    </row>
    <row r="65" spans="1:7" ht="15.75">
      <c r="A65" s="4">
        <v>62</v>
      </c>
      <c r="B65" s="3" t="s">
        <v>168</v>
      </c>
      <c r="C65" s="5" t="s">
        <v>5</v>
      </c>
      <c r="D65" s="102" t="s">
        <v>238</v>
      </c>
      <c r="E65" s="103"/>
      <c r="F65" s="42"/>
      <c r="G65" s="47"/>
    </row>
    <row r="66" spans="1:7" ht="45" customHeight="1">
      <c r="A66" s="4">
        <v>63</v>
      </c>
      <c r="B66" s="3" t="s">
        <v>88</v>
      </c>
      <c r="C66" s="5" t="s">
        <v>5</v>
      </c>
      <c r="D66" s="102" t="s">
        <v>239</v>
      </c>
      <c r="E66" s="103"/>
      <c r="F66" s="42"/>
      <c r="G66" s="47"/>
    </row>
    <row r="67" spans="1:7" ht="45" customHeight="1">
      <c r="A67" s="4">
        <v>64</v>
      </c>
      <c r="B67" s="3"/>
      <c r="C67" s="5"/>
      <c r="D67" s="54"/>
      <c r="E67" s="54"/>
      <c r="F67" s="42"/>
      <c r="G67" s="47"/>
    </row>
    <row r="68" spans="1:7" ht="47.25" customHeight="1">
      <c r="A68" s="4">
        <v>65</v>
      </c>
      <c r="B68" s="3" t="s">
        <v>86</v>
      </c>
      <c r="C68" s="5" t="s">
        <v>5</v>
      </c>
      <c r="D68" s="104" t="s">
        <v>240</v>
      </c>
      <c r="E68" s="105"/>
      <c r="F68" s="2"/>
      <c r="G68" s="47"/>
    </row>
    <row r="69" spans="1:7" ht="15.75">
      <c r="A69" s="4">
        <v>66</v>
      </c>
      <c r="B69" s="7" t="s">
        <v>62</v>
      </c>
      <c r="C69" s="5" t="s">
        <v>5</v>
      </c>
      <c r="D69" s="106" t="s">
        <v>281</v>
      </c>
      <c r="E69" s="107"/>
      <c r="F69" s="43"/>
      <c r="G69" s="47"/>
    </row>
    <row r="70" spans="1:7" ht="15.75">
      <c r="A70" s="4">
        <v>67</v>
      </c>
      <c r="B70" s="7" t="s">
        <v>87</v>
      </c>
      <c r="C70" s="5" t="s">
        <v>18</v>
      </c>
      <c r="D70" s="54">
        <v>0.14</v>
      </c>
      <c r="E70" s="54">
        <v>0.14</v>
      </c>
      <c r="F70" s="42">
        <v>1940.6</v>
      </c>
      <c r="G70" s="34">
        <f>(D70*6+E70*6)*F70</f>
        <v>3260.208</v>
      </c>
    </row>
    <row r="71" spans="1:7" ht="114" customHeight="1">
      <c r="A71" s="4">
        <v>68</v>
      </c>
      <c r="B71" s="3" t="s">
        <v>167</v>
      </c>
      <c r="C71" s="5" t="s">
        <v>5</v>
      </c>
      <c r="D71" s="106" t="s">
        <v>286</v>
      </c>
      <c r="E71" s="103"/>
      <c r="F71" s="42"/>
      <c r="G71" s="47"/>
    </row>
    <row r="72" spans="1:7" ht="31.5" customHeight="1">
      <c r="A72" s="4">
        <v>69</v>
      </c>
      <c r="B72" s="3" t="s">
        <v>168</v>
      </c>
      <c r="C72" s="5" t="s">
        <v>5</v>
      </c>
      <c r="D72" s="102" t="s">
        <v>241</v>
      </c>
      <c r="E72" s="103"/>
      <c r="F72" s="42"/>
      <c r="G72" s="47"/>
    </row>
    <row r="73" spans="1:7" ht="15.75">
      <c r="A73" s="4">
        <v>70</v>
      </c>
      <c r="B73" s="3" t="s">
        <v>88</v>
      </c>
      <c r="C73" s="5" t="s">
        <v>5</v>
      </c>
      <c r="D73" s="102" t="s">
        <v>229</v>
      </c>
      <c r="E73" s="103"/>
      <c r="F73" s="42"/>
      <c r="G73" s="47"/>
    </row>
    <row r="74" spans="1:7" ht="15.75">
      <c r="A74" s="4">
        <v>71</v>
      </c>
      <c r="B74" s="3"/>
      <c r="C74" s="5"/>
      <c r="D74" s="54"/>
      <c r="E74" s="54"/>
      <c r="F74" s="42"/>
      <c r="G74" s="47"/>
    </row>
    <row r="75" spans="1:7" ht="31.5" customHeight="1">
      <c r="A75" s="4">
        <v>72</v>
      </c>
      <c r="B75" s="3" t="s">
        <v>86</v>
      </c>
      <c r="C75" s="5" t="s">
        <v>5</v>
      </c>
      <c r="D75" s="104" t="s">
        <v>242</v>
      </c>
      <c r="E75" s="105"/>
      <c r="F75" s="2"/>
      <c r="G75" s="47"/>
    </row>
    <row r="76" spans="1:7" ht="15.75">
      <c r="A76" s="4">
        <v>73</v>
      </c>
      <c r="B76" s="7" t="s">
        <v>62</v>
      </c>
      <c r="C76" s="5" t="s">
        <v>5</v>
      </c>
      <c r="D76" s="106" t="s">
        <v>281</v>
      </c>
      <c r="E76" s="107"/>
      <c r="F76" s="42"/>
      <c r="G76" s="47"/>
    </row>
    <row r="77" spans="1:7" ht="15.75">
      <c r="A77" s="4">
        <v>74</v>
      </c>
      <c r="B77" s="7" t="s">
        <v>87</v>
      </c>
      <c r="C77" s="5" t="s">
        <v>18</v>
      </c>
      <c r="D77" s="54">
        <v>0.04</v>
      </c>
      <c r="E77" s="54">
        <v>0.04</v>
      </c>
      <c r="F77" s="42">
        <v>1940.6</v>
      </c>
      <c r="G77" s="34">
        <f>(D77*6+E77*6)*F77</f>
        <v>931.4879999999999</v>
      </c>
    </row>
    <row r="78" spans="1:7" ht="100.5" customHeight="1">
      <c r="A78" s="4">
        <v>75</v>
      </c>
      <c r="B78" s="3" t="s">
        <v>167</v>
      </c>
      <c r="C78" s="5" t="s">
        <v>5</v>
      </c>
      <c r="D78" s="106" t="s">
        <v>286</v>
      </c>
      <c r="E78" s="103"/>
      <c r="F78" s="42"/>
      <c r="G78" s="47"/>
    </row>
    <row r="79" spans="1:7" ht="15.75">
      <c r="A79" s="4">
        <v>76</v>
      </c>
      <c r="B79" s="3" t="s">
        <v>168</v>
      </c>
      <c r="C79" s="5" t="s">
        <v>5</v>
      </c>
      <c r="D79" s="102" t="s">
        <v>243</v>
      </c>
      <c r="E79" s="103"/>
      <c r="F79" s="42"/>
      <c r="G79" s="47"/>
    </row>
    <row r="80" spans="1:7" ht="15.75">
      <c r="A80" s="4">
        <v>77</v>
      </c>
      <c r="B80" s="3" t="s">
        <v>88</v>
      </c>
      <c r="C80" s="5" t="s">
        <v>5</v>
      </c>
      <c r="D80" s="102" t="s">
        <v>229</v>
      </c>
      <c r="E80" s="103"/>
      <c r="F80" s="42"/>
      <c r="G80" s="47"/>
    </row>
    <row r="81" spans="1:7" ht="15.75">
      <c r="A81" s="4">
        <v>78</v>
      </c>
      <c r="B81" s="3"/>
      <c r="C81" s="5"/>
      <c r="D81" s="54"/>
      <c r="E81" s="54"/>
      <c r="F81" s="42"/>
      <c r="G81" s="47"/>
    </row>
    <row r="82" spans="1:7" ht="31.5" customHeight="1">
      <c r="A82" s="4">
        <v>79</v>
      </c>
      <c r="B82" s="3" t="s">
        <v>86</v>
      </c>
      <c r="C82" s="5" t="s">
        <v>5</v>
      </c>
      <c r="D82" s="104" t="s">
        <v>244</v>
      </c>
      <c r="E82" s="105"/>
      <c r="F82" s="2"/>
      <c r="G82" s="47"/>
    </row>
    <row r="83" spans="1:7" ht="15.75">
      <c r="A83" s="4">
        <v>80</v>
      </c>
      <c r="B83" s="7" t="s">
        <v>62</v>
      </c>
      <c r="C83" s="5" t="s">
        <v>5</v>
      </c>
      <c r="D83" s="106" t="s">
        <v>281</v>
      </c>
      <c r="E83" s="107"/>
      <c r="F83" s="43"/>
      <c r="G83" s="47"/>
    </row>
    <row r="84" spans="1:7" ht="15.75">
      <c r="A84" s="4">
        <v>81</v>
      </c>
      <c r="B84" s="7" t="s">
        <v>87</v>
      </c>
      <c r="C84" s="5" t="s">
        <v>18</v>
      </c>
      <c r="D84" s="54">
        <v>0</v>
      </c>
      <c r="E84" s="54">
        <v>0</v>
      </c>
      <c r="F84" s="42">
        <v>1940.6</v>
      </c>
      <c r="G84" s="34">
        <f>(D84*6+E84*6)*F84</f>
        <v>0</v>
      </c>
    </row>
    <row r="85" spans="1:7" ht="98.25" customHeight="1">
      <c r="A85" s="4">
        <v>82</v>
      </c>
      <c r="B85" s="3" t="s">
        <v>167</v>
      </c>
      <c r="C85" s="5" t="s">
        <v>5</v>
      </c>
      <c r="D85" s="106" t="s">
        <v>286</v>
      </c>
      <c r="E85" s="103"/>
      <c r="F85" s="42"/>
      <c r="G85" s="47"/>
    </row>
    <row r="86" spans="1:7" ht="15.75">
      <c r="A86" s="4">
        <v>83</v>
      </c>
      <c r="B86" s="3" t="s">
        <v>168</v>
      </c>
      <c r="C86" s="5" t="s">
        <v>5</v>
      </c>
      <c r="D86" s="102" t="s">
        <v>243</v>
      </c>
      <c r="E86" s="103"/>
      <c r="F86" s="42"/>
      <c r="G86" s="47"/>
    </row>
    <row r="87" spans="1:7" ht="31.5" customHeight="1">
      <c r="A87" s="4">
        <v>84</v>
      </c>
      <c r="B87" s="3" t="s">
        <v>88</v>
      </c>
      <c r="C87" s="5" t="s">
        <v>5</v>
      </c>
      <c r="D87" s="102" t="s">
        <v>226</v>
      </c>
      <c r="E87" s="103"/>
      <c r="F87" s="42"/>
      <c r="G87" s="47"/>
    </row>
    <row r="88" spans="1:7" ht="15.75">
      <c r="A88" s="4">
        <v>85</v>
      </c>
      <c r="B88" s="3"/>
      <c r="C88" s="5"/>
      <c r="D88" s="54"/>
      <c r="E88" s="54"/>
      <c r="F88" s="42"/>
      <c r="G88" s="47"/>
    </row>
    <row r="89" spans="1:7" ht="63" customHeight="1">
      <c r="A89" s="4">
        <v>86</v>
      </c>
      <c r="B89" s="3" t="s">
        <v>86</v>
      </c>
      <c r="C89" s="5" t="s">
        <v>5</v>
      </c>
      <c r="D89" s="104" t="s">
        <v>245</v>
      </c>
      <c r="E89" s="105"/>
      <c r="F89" s="2"/>
      <c r="G89" s="47"/>
    </row>
    <row r="90" spans="1:7" ht="15.75">
      <c r="A90" s="4">
        <v>87</v>
      </c>
      <c r="B90" s="7" t="s">
        <v>62</v>
      </c>
      <c r="C90" s="5" t="s">
        <v>5</v>
      </c>
      <c r="D90" s="106" t="s">
        <v>281</v>
      </c>
      <c r="E90" s="107"/>
      <c r="F90" s="43"/>
      <c r="G90" s="47"/>
    </row>
    <row r="91" spans="1:7" ht="15.75">
      <c r="A91" s="4">
        <v>88</v>
      </c>
      <c r="B91" s="7" t="s">
        <v>87</v>
      </c>
      <c r="C91" s="5" t="s">
        <v>18</v>
      </c>
      <c r="D91" s="54">
        <v>3.88</v>
      </c>
      <c r="E91" s="54">
        <v>3.88</v>
      </c>
      <c r="F91" s="42">
        <v>1940.6</v>
      </c>
      <c r="G91" s="34">
        <f>(D91*6+E91*6)*F91</f>
        <v>90354.336</v>
      </c>
    </row>
    <row r="92" spans="1:7" ht="104.25" customHeight="1">
      <c r="A92" s="4">
        <v>89</v>
      </c>
      <c r="B92" s="3" t="s">
        <v>167</v>
      </c>
      <c r="C92" s="5" t="s">
        <v>5</v>
      </c>
      <c r="D92" s="106" t="s">
        <v>286</v>
      </c>
      <c r="E92" s="103"/>
      <c r="F92" s="42"/>
      <c r="G92" s="47"/>
    </row>
    <row r="93" spans="1:7" ht="15.75">
      <c r="A93" s="4">
        <v>90</v>
      </c>
      <c r="B93" s="3" t="s">
        <v>168</v>
      </c>
      <c r="C93" s="5" t="s">
        <v>5</v>
      </c>
      <c r="D93" s="102" t="s">
        <v>246</v>
      </c>
      <c r="E93" s="103"/>
      <c r="F93" s="42"/>
      <c r="G93" s="47"/>
    </row>
    <row r="94" spans="1:7" ht="15.75">
      <c r="A94" s="4">
        <v>91</v>
      </c>
      <c r="B94" s="3" t="s">
        <v>88</v>
      </c>
      <c r="C94" s="5" t="s">
        <v>5</v>
      </c>
      <c r="D94" s="106" t="s">
        <v>298</v>
      </c>
      <c r="E94" s="103"/>
      <c r="F94" s="42"/>
      <c r="G94" s="47"/>
    </row>
    <row r="95" spans="1:7" ht="15.75">
      <c r="A95" s="4">
        <v>92</v>
      </c>
      <c r="B95" s="3"/>
      <c r="C95" s="5"/>
      <c r="D95" s="54"/>
      <c r="E95" s="54"/>
      <c r="F95" s="42"/>
      <c r="G95" s="47"/>
    </row>
    <row r="96" spans="1:7" ht="47.25" customHeight="1">
      <c r="A96" s="4">
        <v>93</v>
      </c>
      <c r="B96" s="3" t="s">
        <v>86</v>
      </c>
      <c r="C96" s="5" t="s">
        <v>5</v>
      </c>
      <c r="D96" s="104" t="s">
        <v>247</v>
      </c>
      <c r="E96" s="105"/>
      <c r="F96" s="2"/>
      <c r="G96" s="47"/>
    </row>
    <row r="97" spans="1:7" ht="15.75">
      <c r="A97" s="4">
        <v>94</v>
      </c>
      <c r="B97" s="7" t="s">
        <v>62</v>
      </c>
      <c r="C97" s="5" t="s">
        <v>5</v>
      </c>
      <c r="D97" s="106" t="s">
        <v>281</v>
      </c>
      <c r="E97" s="107"/>
      <c r="F97" s="43"/>
      <c r="G97" s="47"/>
    </row>
    <row r="98" spans="1:7" ht="15.75">
      <c r="A98" s="4">
        <v>95</v>
      </c>
      <c r="B98" s="7" t="s">
        <v>87</v>
      </c>
      <c r="C98" s="5" t="s">
        <v>18</v>
      </c>
      <c r="D98" s="54">
        <v>0.11</v>
      </c>
      <c r="E98" s="54">
        <v>0.45</v>
      </c>
      <c r="F98" s="42">
        <v>1940.6</v>
      </c>
      <c r="G98" s="34">
        <f>(D98*6+E98*6)*F98</f>
        <v>6520.416</v>
      </c>
    </row>
    <row r="99" spans="1:7" ht="88.5" customHeight="1">
      <c r="A99" s="4">
        <v>96</v>
      </c>
      <c r="B99" s="3" t="s">
        <v>167</v>
      </c>
      <c r="C99" s="5" t="s">
        <v>5</v>
      </c>
      <c r="D99" s="106" t="s">
        <v>286</v>
      </c>
      <c r="E99" s="103"/>
      <c r="F99" s="42"/>
      <c r="G99" s="47"/>
    </row>
    <row r="100" spans="1:7" ht="15.75">
      <c r="A100" s="4">
        <v>97</v>
      </c>
      <c r="B100" s="3" t="s">
        <v>168</v>
      </c>
      <c r="C100" s="5" t="s">
        <v>5</v>
      </c>
      <c r="D100" s="102" t="s">
        <v>246</v>
      </c>
      <c r="E100" s="103"/>
      <c r="F100" s="42"/>
      <c r="G100" s="47"/>
    </row>
    <row r="101" spans="1:7" ht="31.5" customHeight="1">
      <c r="A101" s="4">
        <v>98</v>
      </c>
      <c r="B101" s="3" t="s">
        <v>88</v>
      </c>
      <c r="C101" s="5" t="s">
        <v>5</v>
      </c>
      <c r="D101" s="102" t="s">
        <v>249</v>
      </c>
      <c r="E101" s="103"/>
      <c r="F101" s="42"/>
      <c r="G101" s="47"/>
    </row>
  </sheetData>
  <sheetProtection/>
  <mergeCells count="72">
    <mergeCell ref="D44:E44"/>
    <mergeCell ref="D40:E40"/>
    <mergeCell ref="D37:E37"/>
    <mergeCell ref="D38:E38"/>
    <mergeCell ref="D33:E33"/>
    <mergeCell ref="D30:E30"/>
    <mergeCell ref="D31:E31"/>
    <mergeCell ref="D43:E43"/>
    <mergeCell ref="D66:E66"/>
    <mergeCell ref="D65:E65"/>
    <mergeCell ref="D61:E61"/>
    <mergeCell ref="D59:E59"/>
    <mergeCell ref="D58:E58"/>
    <mergeCell ref="D54:E54"/>
    <mergeCell ref="D62:E62"/>
    <mergeCell ref="D89:E89"/>
    <mergeCell ref="D87:E87"/>
    <mergeCell ref="D86:E86"/>
    <mergeCell ref="D79:E79"/>
    <mergeCell ref="D80:E80"/>
    <mergeCell ref="D82:E82"/>
    <mergeCell ref="B1:D1"/>
    <mergeCell ref="D4:E4"/>
    <mergeCell ref="D5:E5"/>
    <mergeCell ref="D6:E6"/>
    <mergeCell ref="D8:E8"/>
    <mergeCell ref="D9:E9"/>
    <mergeCell ref="D24:E24"/>
    <mergeCell ref="D10:E10"/>
    <mergeCell ref="D12:E12"/>
    <mergeCell ref="D13:E13"/>
    <mergeCell ref="D15:E15"/>
    <mergeCell ref="D16:E16"/>
    <mergeCell ref="D20:E20"/>
    <mergeCell ref="D19:E19"/>
    <mergeCell ref="D17:E17"/>
    <mergeCell ref="D51:E51"/>
    <mergeCell ref="D22:E22"/>
    <mergeCell ref="D27:E27"/>
    <mergeCell ref="D29:E29"/>
    <mergeCell ref="D34:E34"/>
    <mergeCell ref="D36:E36"/>
    <mergeCell ref="D41:E41"/>
    <mergeCell ref="D26:E26"/>
    <mergeCell ref="D47:E47"/>
    <mergeCell ref="D23:E23"/>
    <mergeCell ref="D45:E45"/>
    <mergeCell ref="D64:E64"/>
    <mergeCell ref="D69:E69"/>
    <mergeCell ref="D71:E71"/>
    <mergeCell ref="D76:E76"/>
    <mergeCell ref="D48:E48"/>
    <mergeCell ref="D50:E50"/>
    <mergeCell ref="D55:E55"/>
    <mergeCell ref="D57:E57"/>
    <mergeCell ref="D52:E52"/>
    <mergeCell ref="D78:E78"/>
    <mergeCell ref="D83:E83"/>
    <mergeCell ref="D75:E75"/>
    <mergeCell ref="D73:E73"/>
    <mergeCell ref="D72:E72"/>
    <mergeCell ref="D68:E68"/>
    <mergeCell ref="D101:E101"/>
    <mergeCell ref="D96:E96"/>
    <mergeCell ref="D94:E94"/>
    <mergeCell ref="D93:E93"/>
    <mergeCell ref="D85:E85"/>
    <mergeCell ref="D90:E90"/>
    <mergeCell ref="D92:E92"/>
    <mergeCell ref="D97:E97"/>
    <mergeCell ref="D99:E99"/>
    <mergeCell ref="D100:E100"/>
  </mergeCells>
  <printOptions/>
  <pageMargins left="0" right="0" top="0" bottom="0" header="0.31496062992125984" footer="0.31496062992125984"/>
  <pageSetup fitToHeight="12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17" customFormat="1" ht="24.75" customHeight="1">
      <c r="B1" s="108" t="s">
        <v>253</v>
      </c>
      <c r="C1" s="108"/>
      <c r="D1" s="108"/>
    </row>
    <row r="2" spans="2:4" ht="24.75" customHeight="1">
      <c r="B2" s="15" t="s">
        <v>300</v>
      </c>
      <c r="C2" s="20"/>
      <c r="D2" s="20"/>
    </row>
    <row r="3" spans="1:4" ht="34.5" customHeight="1">
      <c r="A3" s="45" t="s">
        <v>0</v>
      </c>
      <c r="B3" s="45" t="s">
        <v>1</v>
      </c>
      <c r="C3" s="45" t="s">
        <v>2</v>
      </c>
      <c r="D3" s="45" t="s">
        <v>3</v>
      </c>
    </row>
    <row r="4" spans="1:4" s="58" customFormat="1" ht="15.75">
      <c r="A4" s="55">
        <v>1</v>
      </c>
      <c r="B4" s="56" t="s">
        <v>4</v>
      </c>
      <c r="C4" s="57" t="s">
        <v>5</v>
      </c>
      <c r="D4" s="57" t="str">
        <f>'[1]2.1'!D6</f>
        <v>27.03.2018 г.</v>
      </c>
    </row>
    <row r="5" spans="1:4" s="58" customFormat="1" ht="15.75">
      <c r="A5" s="55">
        <v>2</v>
      </c>
      <c r="B5" s="59" t="s">
        <v>89</v>
      </c>
      <c r="C5" s="57" t="s">
        <v>5</v>
      </c>
      <c r="D5" s="60" t="s">
        <v>201</v>
      </c>
    </row>
    <row r="6" spans="1:4" s="58" customFormat="1" ht="15.75">
      <c r="A6" s="55">
        <v>3</v>
      </c>
      <c r="B6" s="59" t="s">
        <v>89</v>
      </c>
      <c r="C6" s="57"/>
      <c r="D6" s="60" t="s">
        <v>208</v>
      </c>
    </row>
    <row r="7" spans="1:4" s="58" customFormat="1" ht="15.75">
      <c r="A7" s="55">
        <v>4</v>
      </c>
      <c r="B7" s="59" t="s">
        <v>90</v>
      </c>
      <c r="C7" s="57" t="s">
        <v>5</v>
      </c>
      <c r="D7" s="60" t="s">
        <v>209</v>
      </c>
    </row>
    <row r="8" spans="1:4" s="58" customFormat="1" ht="15.75">
      <c r="A8" s="55">
        <v>5</v>
      </c>
      <c r="B8" s="59" t="s">
        <v>62</v>
      </c>
      <c r="C8" s="57" t="s">
        <v>5</v>
      </c>
      <c r="D8" s="57" t="s">
        <v>32</v>
      </c>
    </row>
    <row r="9" spans="1:4" s="58" customFormat="1" ht="15.75">
      <c r="A9" s="55">
        <v>6</v>
      </c>
      <c r="B9" s="59" t="s">
        <v>279</v>
      </c>
      <c r="C9" s="57" t="s">
        <v>268</v>
      </c>
      <c r="D9" s="57">
        <v>32.76</v>
      </c>
    </row>
    <row r="10" spans="1:4" s="58" customFormat="1" ht="15.75">
      <c r="A10" s="55">
        <v>7</v>
      </c>
      <c r="B10" s="59" t="s">
        <v>280</v>
      </c>
      <c r="C10" s="57" t="s">
        <v>268</v>
      </c>
      <c r="D10" s="57">
        <v>27.86</v>
      </c>
    </row>
    <row r="11" spans="1:4" s="58" customFormat="1" ht="15.75">
      <c r="A11" s="55">
        <v>8</v>
      </c>
      <c r="B11" s="59" t="s">
        <v>92</v>
      </c>
      <c r="C11" s="57" t="s">
        <v>5</v>
      </c>
      <c r="D11" s="57" t="s">
        <v>212</v>
      </c>
    </row>
    <row r="12" spans="1:4" s="58" customFormat="1" ht="15.75">
      <c r="A12" s="55">
        <v>9</v>
      </c>
      <c r="B12" s="59" t="s">
        <v>93</v>
      </c>
      <c r="C12" s="57" t="s">
        <v>5</v>
      </c>
      <c r="D12" s="57" t="s">
        <v>222</v>
      </c>
    </row>
    <row r="13" spans="1:4" s="58" customFormat="1" ht="31.5">
      <c r="A13" s="55">
        <v>10</v>
      </c>
      <c r="B13" s="59" t="s">
        <v>94</v>
      </c>
      <c r="C13" s="57" t="s">
        <v>5</v>
      </c>
      <c r="D13" s="61" t="s">
        <v>301</v>
      </c>
    </row>
    <row r="14" spans="1:4" s="58" customFormat="1" ht="15.75">
      <c r="A14" s="55">
        <v>11</v>
      </c>
      <c r="B14" s="59" t="s">
        <v>95</v>
      </c>
      <c r="C14" s="57" t="s">
        <v>5</v>
      </c>
      <c r="D14" s="57" t="s">
        <v>267</v>
      </c>
    </row>
    <row r="15" spans="1:4" s="58" customFormat="1" ht="31.5">
      <c r="A15" s="55">
        <v>12</v>
      </c>
      <c r="B15" s="59" t="s">
        <v>213</v>
      </c>
      <c r="C15" s="57" t="s">
        <v>269</v>
      </c>
      <c r="D15" s="57">
        <v>4.4</v>
      </c>
    </row>
    <row r="16" spans="1:4" s="58" customFormat="1" ht="31.5">
      <c r="A16" s="55">
        <v>13</v>
      </c>
      <c r="B16" s="59" t="s">
        <v>214</v>
      </c>
      <c r="C16" s="57" t="s">
        <v>269</v>
      </c>
      <c r="D16" s="57">
        <v>7.6</v>
      </c>
    </row>
    <row r="17" spans="1:4" s="62" customFormat="1" ht="47.25">
      <c r="A17" s="55">
        <v>14</v>
      </c>
      <c r="B17" s="59" t="s">
        <v>215</v>
      </c>
      <c r="C17" s="57" t="s">
        <v>266</v>
      </c>
      <c r="D17" s="57">
        <v>0.012</v>
      </c>
    </row>
    <row r="18" spans="1:4" s="62" customFormat="1" ht="84.75" customHeight="1">
      <c r="A18" s="55">
        <v>15</v>
      </c>
      <c r="B18" s="59" t="s">
        <v>96</v>
      </c>
      <c r="C18" s="57" t="s">
        <v>5</v>
      </c>
      <c r="D18" s="63" t="s">
        <v>302</v>
      </c>
    </row>
    <row r="19" spans="1:4" s="62" customFormat="1" ht="17.25" customHeight="1">
      <c r="A19" s="55">
        <v>16</v>
      </c>
      <c r="B19" s="56" t="s">
        <v>89</v>
      </c>
      <c r="C19" s="57" t="s">
        <v>5</v>
      </c>
      <c r="D19" s="64" t="s">
        <v>201</v>
      </c>
    </row>
    <row r="20" spans="1:4" s="62" customFormat="1" ht="15.75">
      <c r="A20" s="55">
        <v>17</v>
      </c>
      <c r="B20" s="59" t="s">
        <v>89</v>
      </c>
      <c r="C20" s="57"/>
      <c r="D20" s="60" t="s">
        <v>208</v>
      </c>
    </row>
    <row r="21" spans="1:4" s="62" customFormat="1" ht="15.75">
      <c r="A21" s="55">
        <v>18</v>
      </c>
      <c r="B21" s="59" t="s">
        <v>90</v>
      </c>
      <c r="C21" s="57" t="s">
        <v>5</v>
      </c>
      <c r="D21" s="60" t="s">
        <v>209</v>
      </c>
    </row>
    <row r="22" spans="1:4" s="62" customFormat="1" ht="15.75">
      <c r="A22" s="55">
        <v>19</v>
      </c>
      <c r="B22" s="59" t="s">
        <v>62</v>
      </c>
      <c r="C22" s="57" t="s">
        <v>5</v>
      </c>
      <c r="D22" s="57" t="s">
        <v>32</v>
      </c>
    </row>
    <row r="23" spans="1:4" s="62" customFormat="1" ht="15.75">
      <c r="A23" s="55">
        <v>20</v>
      </c>
      <c r="B23" s="59" t="s">
        <v>210</v>
      </c>
      <c r="C23" s="57" t="s">
        <v>268</v>
      </c>
      <c r="D23" s="57">
        <v>32.76</v>
      </c>
    </row>
    <row r="24" spans="1:4" s="62" customFormat="1" ht="15.75">
      <c r="A24" s="55">
        <v>21</v>
      </c>
      <c r="B24" s="59" t="s">
        <v>211</v>
      </c>
      <c r="C24" s="57" t="s">
        <v>268</v>
      </c>
      <c r="D24" s="65">
        <v>27.86</v>
      </c>
    </row>
    <row r="25" spans="1:4" s="62" customFormat="1" ht="15.75">
      <c r="A25" s="55">
        <v>22</v>
      </c>
      <c r="B25" s="59" t="s">
        <v>92</v>
      </c>
      <c r="C25" s="57" t="s">
        <v>5</v>
      </c>
      <c r="D25" s="57" t="s">
        <v>212</v>
      </c>
    </row>
    <row r="26" spans="1:4" s="62" customFormat="1" ht="15.75">
      <c r="A26" s="55">
        <v>23</v>
      </c>
      <c r="B26" s="59" t="s">
        <v>93</v>
      </c>
      <c r="C26" s="57" t="s">
        <v>5</v>
      </c>
      <c r="D26" s="57" t="s">
        <v>223</v>
      </c>
    </row>
    <row r="27" spans="1:4" s="62" customFormat="1" ht="31.5" customHeight="1">
      <c r="A27" s="55">
        <v>24</v>
      </c>
      <c r="B27" s="59" t="s">
        <v>94</v>
      </c>
      <c r="C27" s="57" t="s">
        <v>5</v>
      </c>
      <c r="D27" s="63" t="s">
        <v>301</v>
      </c>
    </row>
    <row r="28" spans="1:4" s="62" customFormat="1" ht="24" customHeight="1">
      <c r="A28" s="55">
        <v>25</v>
      </c>
      <c r="B28" s="59" t="s">
        <v>95</v>
      </c>
      <c r="C28" s="57" t="s">
        <v>5</v>
      </c>
      <c r="D28" s="57" t="s">
        <v>265</v>
      </c>
    </row>
    <row r="29" spans="1:4" s="62" customFormat="1" ht="31.5">
      <c r="A29" s="55">
        <v>26</v>
      </c>
      <c r="B29" s="59" t="s">
        <v>213</v>
      </c>
      <c r="C29" s="57" t="s">
        <v>269</v>
      </c>
      <c r="D29" s="57">
        <v>4.4</v>
      </c>
    </row>
    <row r="30" spans="1:4" s="62" customFormat="1" ht="31.5">
      <c r="A30" s="55">
        <v>27</v>
      </c>
      <c r="B30" s="59" t="s">
        <v>214</v>
      </c>
      <c r="C30" s="57" t="s">
        <v>269</v>
      </c>
      <c r="D30" s="57">
        <v>7.6</v>
      </c>
    </row>
    <row r="31" spans="1:4" s="62" customFormat="1" ht="31.5">
      <c r="A31" s="55">
        <v>28</v>
      </c>
      <c r="B31" s="59" t="s">
        <v>215</v>
      </c>
      <c r="C31" s="57" t="s">
        <v>5</v>
      </c>
      <c r="D31" s="57">
        <v>0.012</v>
      </c>
    </row>
    <row r="32" spans="1:4" s="62" customFormat="1" ht="73.5" customHeight="1">
      <c r="A32" s="55">
        <v>29</v>
      </c>
      <c r="B32" s="59" t="s">
        <v>96</v>
      </c>
      <c r="C32" s="57" t="s">
        <v>5</v>
      </c>
      <c r="D32" s="63" t="s">
        <v>302</v>
      </c>
    </row>
    <row r="33" spans="1:4" s="62" customFormat="1" ht="15.75">
      <c r="A33" s="55">
        <v>30</v>
      </c>
      <c r="B33" s="59" t="s">
        <v>89</v>
      </c>
      <c r="C33" s="57" t="s">
        <v>5</v>
      </c>
      <c r="D33" s="60" t="s">
        <v>217</v>
      </c>
    </row>
    <row r="34" spans="1:4" s="62" customFormat="1" ht="15.75">
      <c r="A34" s="55">
        <v>31</v>
      </c>
      <c r="B34" s="56" t="s">
        <v>90</v>
      </c>
      <c r="C34" s="57" t="s">
        <v>5</v>
      </c>
      <c r="D34" s="60" t="s">
        <v>209</v>
      </c>
    </row>
    <row r="35" spans="1:4" s="62" customFormat="1" ht="15.75">
      <c r="A35" s="55">
        <v>32</v>
      </c>
      <c r="B35" s="59" t="s">
        <v>62</v>
      </c>
      <c r="C35" s="57" t="s">
        <v>5</v>
      </c>
      <c r="D35" s="60" t="s">
        <v>32</v>
      </c>
    </row>
    <row r="36" spans="1:4" s="62" customFormat="1" ht="15.75">
      <c r="A36" s="55">
        <v>33</v>
      </c>
      <c r="B36" s="59" t="s">
        <v>91</v>
      </c>
      <c r="C36" s="57" t="s">
        <v>268</v>
      </c>
      <c r="D36" s="57">
        <v>202.7</v>
      </c>
    </row>
    <row r="37" spans="1:4" s="62" customFormat="1" ht="15.75">
      <c r="A37" s="55">
        <v>34</v>
      </c>
      <c r="B37" s="59" t="s">
        <v>92</v>
      </c>
      <c r="C37" s="57" t="s">
        <v>5</v>
      </c>
      <c r="D37" s="57" t="s">
        <v>303</v>
      </c>
    </row>
    <row r="38" spans="1:4" s="62" customFormat="1" ht="15.75">
      <c r="A38" s="55">
        <v>35</v>
      </c>
      <c r="B38" s="59" t="s">
        <v>93</v>
      </c>
      <c r="C38" s="57" t="s">
        <v>5</v>
      </c>
      <c r="D38" s="57" t="s">
        <v>304</v>
      </c>
    </row>
    <row r="39" spans="1:4" s="62" customFormat="1" ht="31.5">
      <c r="A39" s="55">
        <v>36</v>
      </c>
      <c r="B39" s="59" t="s">
        <v>94</v>
      </c>
      <c r="C39" s="57" t="s">
        <v>5</v>
      </c>
      <c r="D39" s="63" t="s">
        <v>305</v>
      </c>
    </row>
    <row r="40" spans="1:4" s="62" customFormat="1" ht="15.75">
      <c r="A40" s="55">
        <v>37</v>
      </c>
      <c r="B40" s="59" t="s">
        <v>95</v>
      </c>
      <c r="C40" s="57" t="s">
        <v>5</v>
      </c>
      <c r="D40" s="57" t="s">
        <v>267</v>
      </c>
    </row>
    <row r="41" spans="1:4" s="62" customFormat="1" ht="15.75">
      <c r="A41" s="55">
        <v>38</v>
      </c>
      <c r="B41" s="59" t="s">
        <v>169</v>
      </c>
      <c r="C41" s="57" t="s">
        <v>269</v>
      </c>
      <c r="D41" s="57">
        <v>3.2</v>
      </c>
    </row>
    <row r="42" spans="1:4" s="62" customFormat="1" ht="47.25">
      <c r="A42" s="55">
        <v>39</v>
      </c>
      <c r="B42" s="59" t="s">
        <v>218</v>
      </c>
      <c r="C42" s="57" t="s">
        <v>270</v>
      </c>
      <c r="D42" s="57">
        <v>0.012</v>
      </c>
    </row>
    <row r="43" spans="1:4" s="62" customFormat="1" ht="94.5">
      <c r="A43" s="55">
        <v>40</v>
      </c>
      <c r="B43" s="59" t="s">
        <v>96</v>
      </c>
      <c r="C43" s="57" t="s">
        <v>5</v>
      </c>
      <c r="D43" s="66" t="s">
        <v>302</v>
      </c>
    </row>
    <row r="44" spans="1:4" s="62" customFormat="1" ht="15.75">
      <c r="A44" s="55">
        <v>41</v>
      </c>
      <c r="B44" s="59" t="s">
        <v>89</v>
      </c>
      <c r="C44" s="57" t="s">
        <v>5</v>
      </c>
      <c r="D44" s="60" t="s">
        <v>217</v>
      </c>
    </row>
    <row r="45" spans="1:4" s="62" customFormat="1" ht="15.75">
      <c r="A45" s="55">
        <v>42</v>
      </c>
      <c r="B45" s="59" t="s">
        <v>90</v>
      </c>
      <c r="C45" s="57" t="s">
        <v>5</v>
      </c>
      <c r="D45" s="60" t="s">
        <v>209</v>
      </c>
    </row>
    <row r="46" spans="1:4" s="62" customFormat="1" ht="15.75">
      <c r="A46" s="55">
        <v>43</v>
      </c>
      <c r="B46" s="56" t="s">
        <v>62</v>
      </c>
      <c r="C46" s="57" t="s">
        <v>5</v>
      </c>
      <c r="D46" s="60" t="s">
        <v>32</v>
      </c>
    </row>
    <row r="47" spans="1:4" s="62" customFormat="1" ht="15.75">
      <c r="A47" s="55">
        <v>44</v>
      </c>
      <c r="B47" s="59" t="s">
        <v>91</v>
      </c>
      <c r="C47" s="57" t="s">
        <v>271</v>
      </c>
      <c r="D47" s="57">
        <v>202.7</v>
      </c>
    </row>
    <row r="48" spans="1:4" s="62" customFormat="1" ht="15.75">
      <c r="A48" s="55">
        <v>45</v>
      </c>
      <c r="B48" s="59" t="s">
        <v>92</v>
      </c>
      <c r="C48" s="57" t="s">
        <v>5</v>
      </c>
      <c r="D48" s="57" t="s">
        <v>303</v>
      </c>
    </row>
    <row r="49" spans="1:4" s="62" customFormat="1" ht="15.75">
      <c r="A49" s="55">
        <v>46</v>
      </c>
      <c r="B49" s="59" t="s">
        <v>93</v>
      </c>
      <c r="C49" s="57" t="s">
        <v>5</v>
      </c>
      <c r="D49" s="57" t="s">
        <v>304</v>
      </c>
    </row>
    <row r="50" spans="1:4" s="62" customFormat="1" ht="42.75">
      <c r="A50" s="55">
        <v>47</v>
      </c>
      <c r="B50" s="59" t="s">
        <v>94</v>
      </c>
      <c r="C50" s="57" t="s">
        <v>5</v>
      </c>
      <c r="D50" s="63" t="s">
        <v>306</v>
      </c>
    </row>
    <row r="51" spans="1:4" s="62" customFormat="1" ht="15.75">
      <c r="A51" s="55">
        <v>48</v>
      </c>
      <c r="B51" s="59" t="s">
        <v>95</v>
      </c>
      <c r="C51" s="57" t="s">
        <v>5</v>
      </c>
      <c r="D51" s="57" t="s">
        <v>265</v>
      </c>
    </row>
    <row r="52" spans="1:4" s="62" customFormat="1" ht="15.75">
      <c r="A52" s="55">
        <v>49</v>
      </c>
      <c r="B52" s="59" t="s">
        <v>169</v>
      </c>
      <c r="C52" s="57" t="s">
        <v>272</v>
      </c>
      <c r="D52" s="57">
        <v>3.2</v>
      </c>
    </row>
    <row r="53" spans="1:4" s="62" customFormat="1" ht="47.25">
      <c r="A53" s="55">
        <v>50</v>
      </c>
      <c r="B53" s="59" t="s">
        <v>170</v>
      </c>
      <c r="C53" s="57" t="s">
        <v>270</v>
      </c>
      <c r="D53" s="57">
        <v>0.012</v>
      </c>
    </row>
    <row r="54" spans="1:4" s="62" customFormat="1" ht="94.5">
      <c r="A54" s="55">
        <v>51</v>
      </c>
      <c r="B54" s="59" t="s">
        <v>96</v>
      </c>
      <c r="C54" s="57" t="s">
        <v>5</v>
      </c>
      <c r="D54" s="66" t="s">
        <v>307</v>
      </c>
    </row>
    <row r="55" spans="1:4" s="62" customFormat="1" ht="15.75">
      <c r="A55" s="55">
        <v>52</v>
      </c>
      <c r="B55" s="59" t="s">
        <v>89</v>
      </c>
      <c r="C55" s="57" t="s">
        <v>5</v>
      </c>
      <c r="D55" s="60" t="s">
        <v>203</v>
      </c>
    </row>
    <row r="56" spans="1:4" s="62" customFormat="1" ht="15.75">
      <c r="A56" s="55">
        <v>53</v>
      </c>
      <c r="B56" s="59" t="s">
        <v>90</v>
      </c>
      <c r="C56" s="57" t="s">
        <v>5</v>
      </c>
      <c r="D56" s="60" t="s">
        <v>209</v>
      </c>
    </row>
    <row r="57" spans="1:4" s="62" customFormat="1" ht="15.75">
      <c r="A57" s="55">
        <v>54</v>
      </c>
      <c r="B57" s="59" t="s">
        <v>62</v>
      </c>
      <c r="C57" s="57" t="s">
        <v>5</v>
      </c>
      <c r="D57" s="60" t="s">
        <v>273</v>
      </c>
    </row>
    <row r="58" spans="1:4" s="62" customFormat="1" ht="15.75">
      <c r="A58" s="55">
        <v>55</v>
      </c>
      <c r="B58" s="59" t="s">
        <v>91</v>
      </c>
      <c r="C58" s="57" t="s">
        <v>308</v>
      </c>
      <c r="D58" s="57">
        <v>2634.69</v>
      </c>
    </row>
    <row r="59" spans="1:4" s="62" customFormat="1" ht="15.75">
      <c r="A59" s="55">
        <v>55.1</v>
      </c>
      <c r="B59" s="59" t="s">
        <v>91</v>
      </c>
      <c r="C59" s="57" t="s">
        <v>274</v>
      </c>
      <c r="D59" s="57">
        <v>39.52</v>
      </c>
    </row>
    <row r="60" spans="1:4" s="62" customFormat="1" ht="15.75">
      <c r="A60" s="55">
        <v>56</v>
      </c>
      <c r="B60" s="59" t="s">
        <v>92</v>
      </c>
      <c r="C60" s="57" t="s">
        <v>5</v>
      </c>
      <c r="D60" s="57" t="s">
        <v>303</v>
      </c>
    </row>
    <row r="61" spans="1:4" s="62" customFormat="1" ht="15.75">
      <c r="A61" s="55">
        <v>57</v>
      </c>
      <c r="B61" s="59" t="s">
        <v>93</v>
      </c>
      <c r="C61" s="57" t="s">
        <v>5</v>
      </c>
      <c r="D61" s="57" t="s">
        <v>304</v>
      </c>
    </row>
    <row r="62" spans="1:4" s="62" customFormat="1" ht="31.5">
      <c r="A62" s="55">
        <v>58</v>
      </c>
      <c r="B62" s="59" t="s">
        <v>94</v>
      </c>
      <c r="C62" s="57" t="s">
        <v>5</v>
      </c>
      <c r="D62" s="57" t="s">
        <v>309</v>
      </c>
    </row>
    <row r="63" spans="1:4" s="62" customFormat="1" ht="15.75">
      <c r="A63" s="55">
        <v>59</v>
      </c>
      <c r="B63" s="59" t="s">
        <v>95</v>
      </c>
      <c r="C63" s="57" t="s">
        <v>5</v>
      </c>
      <c r="D63" s="57" t="s">
        <v>267</v>
      </c>
    </row>
    <row r="64" spans="1:4" s="62" customFormat="1" ht="15.75">
      <c r="A64" s="55">
        <v>60</v>
      </c>
      <c r="B64" s="59" t="s">
        <v>169</v>
      </c>
      <c r="C64" s="57" t="s">
        <v>219</v>
      </c>
      <c r="D64" s="57">
        <v>0.015</v>
      </c>
    </row>
    <row r="65" spans="1:4" s="62" customFormat="1" ht="15.75">
      <c r="A65" s="55">
        <v>61</v>
      </c>
      <c r="B65" s="59" t="s">
        <v>218</v>
      </c>
      <c r="C65" s="57" t="s">
        <v>5</v>
      </c>
      <c r="D65" s="57" t="s">
        <v>198</v>
      </c>
    </row>
    <row r="66" spans="1:4" s="62" customFormat="1" ht="47.25" customHeight="1">
      <c r="A66" s="55">
        <v>62</v>
      </c>
      <c r="B66" s="59" t="s">
        <v>96</v>
      </c>
      <c r="C66" s="57" t="s">
        <v>5</v>
      </c>
      <c r="D66" s="57" t="s">
        <v>310</v>
      </c>
    </row>
    <row r="67" spans="1:4" s="62" customFormat="1" ht="15.75">
      <c r="A67" s="55">
        <v>63</v>
      </c>
      <c r="B67" s="59" t="s">
        <v>89</v>
      </c>
      <c r="C67" s="57" t="s">
        <v>5</v>
      </c>
      <c r="D67" s="60" t="s">
        <v>203</v>
      </c>
    </row>
    <row r="68" spans="1:4" s="62" customFormat="1" ht="15.75">
      <c r="A68" s="55">
        <v>64</v>
      </c>
      <c r="B68" s="59" t="s">
        <v>90</v>
      </c>
      <c r="C68" s="57" t="s">
        <v>5</v>
      </c>
      <c r="D68" s="60" t="s">
        <v>209</v>
      </c>
    </row>
    <row r="69" spans="1:4" s="62" customFormat="1" ht="15.75">
      <c r="A69" s="55">
        <v>65</v>
      </c>
      <c r="B69" s="59" t="s">
        <v>62</v>
      </c>
      <c r="C69" s="57" t="s">
        <v>5</v>
      </c>
      <c r="D69" s="60" t="s">
        <v>261</v>
      </c>
    </row>
    <row r="70" spans="1:4" s="62" customFormat="1" ht="15.75">
      <c r="A70" s="55">
        <v>66</v>
      </c>
      <c r="B70" s="59" t="s">
        <v>91</v>
      </c>
      <c r="C70" s="57" t="s">
        <v>308</v>
      </c>
      <c r="D70" s="57">
        <v>2634.69</v>
      </c>
    </row>
    <row r="71" spans="1:4" s="62" customFormat="1" ht="15.75">
      <c r="A71" s="55">
        <v>66.1</v>
      </c>
      <c r="B71" s="59" t="s">
        <v>91</v>
      </c>
      <c r="C71" s="57" t="s">
        <v>274</v>
      </c>
      <c r="D71" s="57">
        <v>39.52</v>
      </c>
    </row>
    <row r="72" spans="1:4" s="62" customFormat="1" ht="15.75">
      <c r="A72" s="55">
        <v>67</v>
      </c>
      <c r="B72" s="59" t="s">
        <v>92</v>
      </c>
      <c r="C72" s="57" t="s">
        <v>5</v>
      </c>
      <c r="D72" s="57" t="s">
        <v>303</v>
      </c>
    </row>
    <row r="73" spans="1:4" s="62" customFormat="1" ht="15.75">
      <c r="A73" s="55">
        <v>68</v>
      </c>
      <c r="B73" s="59" t="s">
        <v>93</v>
      </c>
      <c r="C73" s="57" t="s">
        <v>5</v>
      </c>
      <c r="D73" s="57" t="s">
        <v>304</v>
      </c>
    </row>
    <row r="74" spans="1:4" s="62" customFormat="1" ht="31.5">
      <c r="A74" s="55">
        <v>69</v>
      </c>
      <c r="B74" s="59" t="s">
        <v>94</v>
      </c>
      <c r="C74" s="57" t="s">
        <v>5</v>
      </c>
      <c r="D74" s="57" t="s">
        <v>216</v>
      </c>
    </row>
    <row r="75" spans="1:4" s="62" customFormat="1" ht="15.75">
      <c r="A75" s="55">
        <v>70</v>
      </c>
      <c r="B75" s="59" t="s">
        <v>95</v>
      </c>
      <c r="C75" s="57" t="s">
        <v>5</v>
      </c>
      <c r="D75" s="57" t="s">
        <v>265</v>
      </c>
    </row>
    <row r="76" spans="1:4" s="62" customFormat="1" ht="15.75">
      <c r="A76" s="55">
        <v>71</v>
      </c>
      <c r="B76" s="59" t="s">
        <v>169</v>
      </c>
      <c r="C76" s="57" t="s">
        <v>219</v>
      </c>
      <c r="D76" s="67">
        <v>0.015</v>
      </c>
    </row>
    <row r="77" spans="1:4" s="62" customFormat="1" ht="15.75">
      <c r="A77" s="55">
        <v>72</v>
      </c>
      <c r="B77" s="59" t="s">
        <v>170</v>
      </c>
      <c r="C77" s="57" t="s">
        <v>5</v>
      </c>
      <c r="D77" s="57" t="s">
        <v>198</v>
      </c>
    </row>
    <row r="78" spans="1:4" s="62" customFormat="1" ht="47.25">
      <c r="A78" s="55">
        <v>73</v>
      </c>
      <c r="B78" s="59" t="s">
        <v>96</v>
      </c>
      <c r="C78" s="57" t="s">
        <v>5</v>
      </c>
      <c r="D78" s="57" t="s">
        <v>310</v>
      </c>
    </row>
    <row r="79" spans="1:4" s="62" customFormat="1" ht="15.75">
      <c r="A79" s="55">
        <v>74</v>
      </c>
      <c r="B79" s="59" t="s">
        <v>89</v>
      </c>
      <c r="C79" s="57" t="s">
        <v>5</v>
      </c>
      <c r="D79" s="57" t="s">
        <v>204</v>
      </c>
    </row>
    <row r="80" spans="1:4" s="62" customFormat="1" ht="15.75">
      <c r="A80" s="55">
        <v>75</v>
      </c>
      <c r="B80" s="59" t="s">
        <v>90</v>
      </c>
      <c r="C80" s="57" t="s">
        <v>5</v>
      </c>
      <c r="D80" s="57" t="s">
        <v>220</v>
      </c>
    </row>
    <row r="81" spans="1:4" s="62" customFormat="1" ht="15.75">
      <c r="A81" s="55">
        <v>76</v>
      </c>
      <c r="B81" s="59" t="s">
        <v>62</v>
      </c>
      <c r="C81" s="57" t="s">
        <v>5</v>
      </c>
      <c r="D81" s="57" t="s">
        <v>277</v>
      </c>
    </row>
    <row r="82" spans="1:4" s="62" customFormat="1" ht="15.75">
      <c r="A82" s="55">
        <v>77</v>
      </c>
      <c r="B82" s="59" t="s">
        <v>91</v>
      </c>
      <c r="C82" s="57" t="s">
        <v>278</v>
      </c>
      <c r="D82" s="57"/>
    </row>
    <row r="83" spans="1:4" s="62" customFormat="1" ht="15.75">
      <c r="A83" s="55">
        <v>78</v>
      </c>
      <c r="B83" s="59" t="s">
        <v>92</v>
      </c>
      <c r="C83" s="57" t="s">
        <v>5</v>
      </c>
      <c r="D83" s="57" t="s">
        <v>275</v>
      </c>
    </row>
    <row r="84" spans="1:4" s="62" customFormat="1" ht="15.75">
      <c r="A84" s="55">
        <v>79</v>
      </c>
      <c r="B84" s="59" t="s">
        <v>93</v>
      </c>
      <c r="C84" s="57" t="s">
        <v>5</v>
      </c>
      <c r="D84" s="57" t="s">
        <v>311</v>
      </c>
    </row>
    <row r="85" spans="1:4" s="62" customFormat="1" ht="31.5">
      <c r="A85" s="55">
        <v>80</v>
      </c>
      <c r="B85" s="59" t="s">
        <v>94</v>
      </c>
      <c r="C85" s="57" t="s">
        <v>5</v>
      </c>
      <c r="D85" s="57" t="s">
        <v>312</v>
      </c>
    </row>
    <row r="86" spans="1:4" s="62" customFormat="1" ht="15.75">
      <c r="A86" s="55">
        <v>81</v>
      </c>
      <c r="B86" s="59" t="s">
        <v>95</v>
      </c>
      <c r="C86" s="57" t="s">
        <v>5</v>
      </c>
      <c r="D86" s="57" t="s">
        <v>267</v>
      </c>
    </row>
    <row r="87" spans="1:4" s="62" customFormat="1" ht="15.75">
      <c r="A87" s="55">
        <v>82</v>
      </c>
      <c r="B87" s="59" t="s">
        <v>169</v>
      </c>
      <c r="C87" s="57"/>
      <c r="D87" s="57" t="s">
        <v>207</v>
      </c>
    </row>
    <row r="88" spans="1:4" s="62" customFormat="1" ht="15.75">
      <c r="A88" s="55">
        <v>83</v>
      </c>
      <c r="B88" s="59" t="s">
        <v>170</v>
      </c>
      <c r="C88" s="57" t="s">
        <v>276</v>
      </c>
      <c r="D88" s="57">
        <v>2.88</v>
      </c>
    </row>
    <row r="89" spans="1:4" s="62" customFormat="1" ht="47.25">
      <c r="A89" s="55">
        <v>84</v>
      </c>
      <c r="B89" s="59" t="s">
        <v>96</v>
      </c>
      <c r="C89" s="57" t="s">
        <v>5</v>
      </c>
      <c r="D89" s="66" t="s">
        <v>313</v>
      </c>
    </row>
    <row r="90" spans="1:4" s="62" customFormat="1" ht="15.75">
      <c r="A90" s="55">
        <v>85</v>
      </c>
      <c r="B90" s="59" t="s">
        <v>89</v>
      </c>
      <c r="C90" s="57" t="s">
        <v>5</v>
      </c>
      <c r="D90" s="57" t="s">
        <v>204</v>
      </c>
    </row>
    <row r="91" spans="1:4" s="62" customFormat="1" ht="15.75">
      <c r="A91" s="55">
        <v>86</v>
      </c>
      <c r="B91" s="59" t="s">
        <v>90</v>
      </c>
      <c r="C91" s="57" t="s">
        <v>5</v>
      </c>
      <c r="D91" s="57" t="s">
        <v>220</v>
      </c>
    </row>
    <row r="92" spans="1:4" s="62" customFormat="1" ht="15.75">
      <c r="A92" s="55">
        <v>87</v>
      </c>
      <c r="B92" s="59" t="s">
        <v>62</v>
      </c>
      <c r="C92" s="57" t="s">
        <v>5</v>
      </c>
      <c r="D92" s="57" t="s">
        <v>277</v>
      </c>
    </row>
    <row r="93" spans="1:4" s="62" customFormat="1" ht="15.75">
      <c r="A93" s="55">
        <v>88</v>
      </c>
      <c r="B93" s="59" t="s">
        <v>91</v>
      </c>
      <c r="C93" s="57" t="s">
        <v>278</v>
      </c>
      <c r="D93" s="57">
        <v>3.53</v>
      </c>
    </row>
    <row r="94" spans="1:4" s="62" customFormat="1" ht="15.75">
      <c r="A94" s="55">
        <v>89</v>
      </c>
      <c r="B94" s="59" t="s">
        <v>92</v>
      </c>
      <c r="C94" s="57" t="s">
        <v>5</v>
      </c>
      <c r="D94" s="57" t="s">
        <v>221</v>
      </c>
    </row>
    <row r="95" spans="1:4" s="62" customFormat="1" ht="15.75">
      <c r="A95" s="55">
        <v>90</v>
      </c>
      <c r="B95" s="59" t="s">
        <v>93</v>
      </c>
      <c r="C95" s="57" t="s">
        <v>5</v>
      </c>
      <c r="D95" s="57" t="s">
        <v>311</v>
      </c>
    </row>
    <row r="96" spans="1:4" s="62" customFormat="1" ht="31.5">
      <c r="A96" s="55">
        <v>91</v>
      </c>
      <c r="B96" s="59" t="s">
        <v>94</v>
      </c>
      <c r="C96" s="57" t="s">
        <v>5</v>
      </c>
      <c r="D96" s="57" t="s">
        <v>312</v>
      </c>
    </row>
    <row r="97" spans="1:4" s="62" customFormat="1" ht="15.75">
      <c r="A97" s="55">
        <v>92</v>
      </c>
      <c r="B97" s="59" t="s">
        <v>95</v>
      </c>
      <c r="C97" s="57" t="s">
        <v>5</v>
      </c>
      <c r="D97" s="60" t="s">
        <v>265</v>
      </c>
    </row>
    <row r="98" spans="1:4" s="62" customFormat="1" ht="15.75">
      <c r="A98" s="55">
        <v>93</v>
      </c>
      <c r="B98" s="59" t="s">
        <v>169</v>
      </c>
      <c r="C98" s="57"/>
      <c r="D98" s="57" t="s">
        <v>207</v>
      </c>
    </row>
    <row r="99" spans="1:4" s="62" customFormat="1" ht="15" customHeight="1">
      <c r="A99" s="55">
        <v>94</v>
      </c>
      <c r="B99" s="59" t="s">
        <v>170</v>
      </c>
      <c r="C99" s="57" t="s">
        <v>276</v>
      </c>
      <c r="D99" s="57">
        <v>2.88</v>
      </c>
    </row>
    <row r="100" spans="1:4" s="62" customFormat="1" ht="47.25">
      <c r="A100" s="55">
        <v>95</v>
      </c>
      <c r="B100" s="59" t="s">
        <v>96</v>
      </c>
      <c r="C100" s="57" t="s">
        <v>5</v>
      </c>
      <c r="D100" s="66" t="s">
        <v>313</v>
      </c>
    </row>
    <row r="101" s="62" customFormat="1" ht="15.75"/>
    <row r="102" s="62" customFormat="1" ht="15.75"/>
    <row r="103" s="62" customFormat="1" ht="15.75"/>
    <row r="104" s="62" customFormat="1" ht="15.75"/>
    <row r="105" s="62" customFormat="1" ht="15.75"/>
    <row r="106" s="62" customFormat="1" ht="15.75"/>
    <row r="107" s="62" customFormat="1" ht="15.75"/>
    <row r="108" s="62" customFormat="1" ht="15.75"/>
    <row r="109" s="62" customFormat="1" ht="15.75"/>
    <row r="110" s="62" customFormat="1" ht="15.75"/>
    <row r="111" s="62" customFormat="1" ht="15.75"/>
    <row r="112" s="62" customFormat="1" ht="15.75"/>
    <row r="113" s="62" customFormat="1" ht="15.75"/>
    <row r="114" s="62" customFormat="1" ht="15.75"/>
    <row r="115" s="62" customFormat="1" ht="15.75"/>
    <row r="116" s="62" customFormat="1" ht="15.75"/>
    <row r="117" s="62" customFormat="1" ht="15.75"/>
    <row r="118" s="62" customFormat="1" ht="15.75"/>
    <row r="119" s="62" customFormat="1" ht="15.75"/>
    <row r="120" s="62" customFormat="1" ht="15.75"/>
  </sheetData>
  <sheetProtection/>
  <mergeCells count="1">
    <mergeCell ref="B1:D1"/>
  </mergeCells>
  <printOptions/>
  <pageMargins left="0.3937007874015748" right="0" top="0.3937007874015748" bottom="0" header="0.31496062992125984" footer="0.31496062992125984"/>
  <pageSetup fitToHeight="9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2:4" s="17" customFormat="1" ht="33" customHeight="1">
      <c r="B1" s="19" t="s">
        <v>255</v>
      </c>
      <c r="C1" s="19"/>
      <c r="D1" s="19"/>
    </row>
    <row r="2" spans="2:4" s="17" customFormat="1" ht="24.75" customHeight="1">
      <c r="B2" s="18" t="str">
        <f>'2.1'!B3</f>
        <v>по адресу: Московская обл., г. Щелково,  ул.  Пустовская,   д. 8.</v>
      </c>
      <c r="C2" s="21"/>
      <c r="D2" s="21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 t="str">
        <f>'2.1'!D6</f>
        <v>27.03.2018 г.</v>
      </c>
    </row>
    <row r="5" spans="1:4" s="6" customFormat="1" ht="19.5" customHeight="1">
      <c r="A5" s="4" t="s">
        <v>9</v>
      </c>
      <c r="B5" s="7" t="s">
        <v>171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172</v>
      </c>
      <c r="C6" s="5" t="s">
        <v>5</v>
      </c>
      <c r="D6" s="5"/>
    </row>
    <row r="7" spans="1:4" s="6" customFormat="1" ht="47.25">
      <c r="A7" s="4" t="s">
        <v>11</v>
      </c>
      <c r="B7" s="7" t="s">
        <v>173</v>
      </c>
      <c r="C7" s="5" t="s">
        <v>7</v>
      </c>
      <c r="D7" s="5"/>
    </row>
    <row r="8" spans="1:4" s="6" customFormat="1" ht="51" customHeight="1">
      <c r="A8" s="115" t="s">
        <v>174</v>
      </c>
      <c r="B8" s="115"/>
      <c r="C8" s="115"/>
      <c r="D8" s="115"/>
    </row>
    <row r="9" spans="1:4" s="6" customFormat="1" ht="19.5" customHeight="1">
      <c r="A9" s="4" t="s">
        <v>12</v>
      </c>
      <c r="B9" s="7" t="s">
        <v>175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176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97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98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99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100</v>
      </c>
      <c r="C14" s="5" t="s">
        <v>5</v>
      </c>
      <c r="D14" s="5"/>
    </row>
    <row r="15" s="6" customFormat="1" ht="15.75"/>
  </sheetData>
  <sheetProtection/>
  <mergeCells count="1">
    <mergeCell ref="A8:D8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2:4" ht="33.75" customHeight="1">
      <c r="B1" s="116" t="s">
        <v>256</v>
      </c>
      <c r="C1" s="116"/>
      <c r="D1" s="116"/>
    </row>
    <row r="2" ht="15.75">
      <c r="B2" s="18" t="str">
        <f>'2.1'!B3</f>
        <v>по адресу: Московская обл., г. Щелково,  ул.  Пустовская,   д. 8.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 t="str">
        <f>'2.1'!D6</f>
        <v>27.03.2018 г.</v>
      </c>
    </row>
    <row r="5" spans="1:4" ht="19.5" customHeight="1">
      <c r="A5" s="115" t="s">
        <v>101</v>
      </c>
      <c r="B5" s="115"/>
      <c r="C5" s="115"/>
      <c r="D5" s="115"/>
    </row>
    <row r="6" spans="1:4" ht="19.5" customHeight="1">
      <c r="A6" s="4" t="s">
        <v>9</v>
      </c>
      <c r="B6" s="3" t="s">
        <v>102</v>
      </c>
      <c r="C6" s="5" t="s">
        <v>5</v>
      </c>
      <c r="D6" s="5"/>
    </row>
    <row r="7" spans="1:4" ht="63" customHeight="1">
      <c r="A7" s="4" t="s">
        <v>10</v>
      </c>
      <c r="B7" s="3" t="s">
        <v>103</v>
      </c>
      <c r="C7" s="5" t="s">
        <v>18</v>
      </c>
      <c r="D7" s="5"/>
    </row>
    <row r="8" spans="1:4" ht="82.5" customHeight="1">
      <c r="A8" s="4" t="s">
        <v>11</v>
      </c>
      <c r="B8" s="7" t="s">
        <v>104</v>
      </c>
      <c r="C8" s="5" t="s">
        <v>5</v>
      </c>
      <c r="D8" s="5"/>
    </row>
    <row r="9" spans="1:4" ht="19.5" customHeight="1">
      <c r="A9" s="4" t="s">
        <v>12</v>
      </c>
      <c r="B9" s="7" t="s">
        <v>30</v>
      </c>
      <c r="C9" s="5" t="s">
        <v>5</v>
      </c>
      <c r="D9" s="5"/>
    </row>
  </sheetData>
  <sheetProtection/>
  <mergeCells count="2">
    <mergeCell ref="A5:D5"/>
    <mergeCell ref="B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2:4" ht="46.5" customHeight="1">
      <c r="B1" s="116" t="s">
        <v>258</v>
      </c>
      <c r="C1" s="116"/>
      <c r="D1" s="116"/>
    </row>
    <row r="2" ht="15.75">
      <c r="B2" s="18" t="str">
        <f>'2.1'!B3</f>
        <v>по адресу: Московская обл., г. Щелково,  ул.  Пустовская,   д. 8.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 t="str">
        <f>'2.1'!D6</f>
        <v>27.03.2018 г.</v>
      </c>
    </row>
    <row r="5" spans="1:4" s="6" customFormat="1" ht="51" customHeight="1">
      <c r="A5" s="4" t="s">
        <v>9</v>
      </c>
      <c r="B5" s="7" t="s">
        <v>105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106</v>
      </c>
      <c r="C6" s="5" t="s">
        <v>5</v>
      </c>
      <c r="D6" s="5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zoomScalePageLayoutView="0" workbookViewId="0" topLeftCell="A16">
      <selection activeCell="B33" sqref="B33"/>
    </sheetView>
  </sheetViews>
  <sheetFormatPr defaultColWidth="9.140625" defaultRowHeight="15"/>
  <cols>
    <col min="1" max="1" width="5.8515625" style="26" customWidth="1"/>
    <col min="2" max="2" width="49.8515625" style="30" customWidth="1"/>
    <col min="3" max="3" width="10.7109375" style="26" bestFit="1" customWidth="1"/>
    <col min="4" max="4" width="13.421875" style="26" bestFit="1" customWidth="1"/>
    <col min="5" max="5" width="5.57421875" style="75" bestFit="1" customWidth="1"/>
    <col min="6" max="6" width="5.57421875" style="76" bestFit="1" customWidth="1"/>
    <col min="7" max="7" width="9.00390625" style="76" bestFit="1" customWidth="1"/>
    <col min="8" max="8" width="11.28125" style="76" bestFit="1" customWidth="1"/>
    <col min="9" max="9" width="0" style="76" hidden="1" customWidth="1"/>
    <col min="10" max="16384" width="9.140625" style="1" customWidth="1"/>
  </cols>
  <sheetData>
    <row r="1" spans="1:9" s="17" customFormat="1" ht="36.75" customHeight="1">
      <c r="A1" s="31"/>
      <c r="B1" s="119" t="s">
        <v>257</v>
      </c>
      <c r="C1" s="119"/>
      <c r="D1" s="119"/>
      <c r="E1" s="74"/>
      <c r="F1" s="74"/>
      <c r="G1" s="74"/>
      <c r="H1" s="74"/>
      <c r="I1" s="74"/>
    </row>
    <row r="2" spans="1:9" s="17" customFormat="1" ht="15.75">
      <c r="A2" s="31"/>
      <c r="B2" s="32" t="str">
        <f>'2.1'!B3</f>
        <v>по адресу: Московская обл., г. Щелково,  ул.  Пустовская,   д. 8.</v>
      </c>
      <c r="C2" s="31"/>
      <c r="D2" s="26"/>
      <c r="E2" s="74"/>
      <c r="F2" s="74"/>
      <c r="G2" s="74"/>
      <c r="H2" s="74"/>
      <c r="I2" s="74"/>
    </row>
    <row r="3" spans="1:4" ht="35.25" customHeight="1">
      <c r="A3" s="23" t="s">
        <v>0</v>
      </c>
      <c r="B3" s="28" t="s">
        <v>1</v>
      </c>
      <c r="C3" s="71" t="s">
        <v>2</v>
      </c>
      <c r="D3" s="71" t="s">
        <v>3</v>
      </c>
    </row>
    <row r="4" spans="1:9" s="6" customFormat="1" ht="19.5" customHeight="1">
      <c r="A4" s="23">
        <v>1</v>
      </c>
      <c r="B4" s="28" t="s">
        <v>4</v>
      </c>
      <c r="C4" s="23" t="s">
        <v>5</v>
      </c>
      <c r="D4" s="27" t="str">
        <f>'2.1'!D6</f>
        <v>27.03.2018 г.</v>
      </c>
      <c r="E4" s="75"/>
      <c r="F4" s="77"/>
      <c r="G4" s="77"/>
      <c r="H4" s="77"/>
      <c r="I4" s="77"/>
    </row>
    <row r="5" spans="1:9" s="6" customFormat="1" ht="19.5" customHeight="1">
      <c r="A5" s="23">
        <v>2</v>
      </c>
      <c r="B5" s="28" t="s">
        <v>107</v>
      </c>
      <c r="C5" s="23" t="s">
        <v>5</v>
      </c>
      <c r="D5" s="27">
        <v>42736</v>
      </c>
      <c r="E5" s="75"/>
      <c r="F5" s="77"/>
      <c r="G5" s="77"/>
      <c r="H5" s="77"/>
      <c r="I5" s="77"/>
    </row>
    <row r="6" spans="1:9" s="6" customFormat="1" ht="19.5" customHeight="1">
      <c r="A6" s="23">
        <v>3</v>
      </c>
      <c r="B6" s="28" t="s">
        <v>108</v>
      </c>
      <c r="C6" s="23" t="s">
        <v>5</v>
      </c>
      <c r="D6" s="27">
        <v>43100</v>
      </c>
      <c r="E6" s="75"/>
      <c r="F6" s="77"/>
      <c r="G6" s="77"/>
      <c r="H6" s="77"/>
      <c r="I6" s="77"/>
    </row>
    <row r="7" spans="1:9" s="6" customFormat="1" ht="30" customHeight="1">
      <c r="A7" s="23">
        <v>4</v>
      </c>
      <c r="B7" s="117" t="s">
        <v>177</v>
      </c>
      <c r="C7" s="117"/>
      <c r="D7" s="117"/>
      <c r="E7" s="75"/>
      <c r="F7" s="77"/>
      <c r="G7" s="77"/>
      <c r="H7" s="77"/>
      <c r="I7" s="77"/>
    </row>
    <row r="8" spans="1:9" s="6" customFormat="1" ht="30" customHeight="1">
      <c r="A8" s="23">
        <v>5</v>
      </c>
      <c r="B8" s="28" t="s">
        <v>109</v>
      </c>
      <c r="C8" s="23" t="s">
        <v>18</v>
      </c>
      <c r="D8" s="49">
        <v>0</v>
      </c>
      <c r="E8" s="75"/>
      <c r="F8" s="77"/>
      <c r="G8" s="77"/>
      <c r="H8" s="77"/>
      <c r="I8" s="77"/>
    </row>
    <row r="9" spans="1:9" s="6" customFormat="1" ht="19.5" customHeight="1">
      <c r="A9" s="23">
        <v>6</v>
      </c>
      <c r="B9" s="29" t="s">
        <v>118</v>
      </c>
      <c r="C9" s="23" t="s">
        <v>18</v>
      </c>
      <c r="D9" s="49">
        <v>0</v>
      </c>
      <c r="E9" s="75"/>
      <c r="F9" s="77"/>
      <c r="G9" s="77"/>
      <c r="H9" s="77"/>
      <c r="I9" s="77"/>
    </row>
    <row r="10" spans="1:9" s="6" customFormat="1" ht="19.5" customHeight="1">
      <c r="A10" s="23">
        <v>7</v>
      </c>
      <c r="B10" s="29" t="s">
        <v>119</v>
      </c>
      <c r="C10" s="23" t="s">
        <v>18</v>
      </c>
      <c r="D10" s="49">
        <v>0</v>
      </c>
      <c r="E10" s="75"/>
      <c r="F10" s="77"/>
      <c r="G10" s="77"/>
      <c r="H10" s="77"/>
      <c r="I10" s="77"/>
    </row>
    <row r="11" spans="1:9" s="6" customFormat="1" ht="47.25">
      <c r="A11" s="23">
        <v>8</v>
      </c>
      <c r="B11" s="50" t="s">
        <v>288</v>
      </c>
      <c r="C11" s="23" t="s">
        <v>18</v>
      </c>
      <c r="D11" s="51">
        <v>646208.79</v>
      </c>
      <c r="E11" s="75"/>
      <c r="F11" s="77"/>
      <c r="G11" s="77"/>
      <c r="H11" s="77"/>
      <c r="I11" s="77"/>
    </row>
    <row r="12" spans="1:9" s="6" customFormat="1" ht="19.5" customHeight="1">
      <c r="A12" s="23">
        <v>9</v>
      </c>
      <c r="B12" s="52" t="s">
        <v>289</v>
      </c>
      <c r="C12" s="23" t="s">
        <v>18</v>
      </c>
      <c r="D12" s="49">
        <f>D11-D13-D14</f>
        <v>393129.102</v>
      </c>
      <c r="E12" s="75"/>
      <c r="F12" s="77"/>
      <c r="G12" s="77"/>
      <c r="H12" s="77"/>
      <c r="I12" s="77"/>
    </row>
    <row r="13" spans="1:9" s="6" customFormat="1" ht="19.5" customHeight="1">
      <c r="A13" s="23">
        <v>10</v>
      </c>
      <c r="B13" s="29" t="s">
        <v>120</v>
      </c>
      <c r="C13" s="23" t="s">
        <v>18</v>
      </c>
      <c r="D13" s="49">
        <v>149356.59600000002</v>
      </c>
      <c r="E13" s="75"/>
      <c r="F13" s="77"/>
      <c r="G13" s="77"/>
      <c r="H13" s="77"/>
      <c r="I13" s="77"/>
    </row>
    <row r="14" spans="1:9" s="6" customFormat="1" ht="19.5" customHeight="1">
      <c r="A14" s="23">
        <v>11</v>
      </c>
      <c r="B14" s="29" t="s">
        <v>121</v>
      </c>
      <c r="C14" s="23" t="s">
        <v>18</v>
      </c>
      <c r="D14" s="49">
        <v>103723.092</v>
      </c>
      <c r="E14" s="75"/>
      <c r="F14" s="77"/>
      <c r="G14" s="77"/>
      <c r="H14" s="77"/>
      <c r="I14" s="77"/>
    </row>
    <row r="15" spans="1:9" s="6" customFormat="1" ht="20.25" customHeight="1">
      <c r="A15" s="23">
        <v>12</v>
      </c>
      <c r="B15" s="28" t="s">
        <v>110</v>
      </c>
      <c r="C15" s="23" t="s">
        <v>18</v>
      </c>
      <c r="D15" s="51">
        <f>SUM(D16:D20)</f>
        <v>579683.64</v>
      </c>
      <c r="E15" s="75"/>
      <c r="F15" s="77"/>
      <c r="G15" s="77"/>
      <c r="H15" s="77"/>
      <c r="I15" s="77"/>
    </row>
    <row r="16" spans="1:9" s="6" customFormat="1" ht="20.25" customHeight="1">
      <c r="A16" s="23">
        <v>13</v>
      </c>
      <c r="B16" s="29" t="s">
        <v>178</v>
      </c>
      <c r="C16" s="23" t="s">
        <v>18</v>
      </c>
      <c r="D16" s="49">
        <v>579683.64</v>
      </c>
      <c r="E16" s="75"/>
      <c r="F16" s="77"/>
      <c r="G16" s="77"/>
      <c r="H16" s="77"/>
      <c r="I16" s="77"/>
    </row>
    <row r="17" spans="1:9" s="6" customFormat="1" ht="20.25" customHeight="1">
      <c r="A17" s="23">
        <v>14</v>
      </c>
      <c r="B17" s="29" t="s">
        <v>179</v>
      </c>
      <c r="C17" s="23" t="s">
        <v>18</v>
      </c>
      <c r="D17" s="49">
        <v>0</v>
      </c>
      <c r="E17" s="75"/>
      <c r="F17" s="77"/>
      <c r="G17" s="77"/>
      <c r="H17" s="77"/>
      <c r="I17" s="77"/>
    </row>
    <row r="18" spans="1:9" s="6" customFormat="1" ht="20.25" customHeight="1">
      <c r="A18" s="23">
        <v>15</v>
      </c>
      <c r="B18" s="29" t="s">
        <v>122</v>
      </c>
      <c r="C18" s="23" t="s">
        <v>18</v>
      </c>
      <c r="D18" s="49">
        <v>0</v>
      </c>
      <c r="E18" s="75"/>
      <c r="F18" s="77"/>
      <c r="G18" s="77"/>
      <c r="H18" s="77"/>
      <c r="I18" s="77"/>
    </row>
    <row r="19" spans="1:9" s="6" customFormat="1" ht="31.5">
      <c r="A19" s="23">
        <v>16</v>
      </c>
      <c r="B19" s="29" t="s">
        <v>123</v>
      </c>
      <c r="C19" s="23" t="s">
        <v>18</v>
      </c>
      <c r="D19" s="49">
        <v>0</v>
      </c>
      <c r="E19" s="75"/>
      <c r="F19" s="77"/>
      <c r="G19" s="77"/>
      <c r="H19" s="77"/>
      <c r="I19" s="77"/>
    </row>
    <row r="20" spans="1:9" s="6" customFormat="1" ht="15.75">
      <c r="A20" s="23">
        <v>17</v>
      </c>
      <c r="B20" s="29" t="s">
        <v>124</v>
      </c>
      <c r="C20" s="23" t="s">
        <v>18</v>
      </c>
      <c r="D20" s="49">
        <v>0</v>
      </c>
      <c r="E20" s="75"/>
      <c r="F20" s="77"/>
      <c r="G20" s="77"/>
      <c r="H20" s="77"/>
      <c r="I20" s="77"/>
    </row>
    <row r="21" spans="1:9" s="6" customFormat="1" ht="23.25" customHeight="1">
      <c r="A21" s="23">
        <v>18</v>
      </c>
      <c r="B21" s="28" t="s">
        <v>111</v>
      </c>
      <c r="C21" s="23" t="s">
        <v>18</v>
      </c>
      <c r="D21" s="51">
        <f>D8+D15</f>
        <v>579683.64</v>
      </c>
      <c r="E21" s="75"/>
      <c r="F21" s="77"/>
      <c r="G21" s="77"/>
      <c r="H21" s="77"/>
      <c r="I21" s="77"/>
    </row>
    <row r="22" spans="1:9" s="6" customFormat="1" ht="31.5">
      <c r="A22" s="23">
        <v>19</v>
      </c>
      <c r="B22" s="29" t="s">
        <v>112</v>
      </c>
      <c r="C22" s="23" t="s">
        <v>18</v>
      </c>
      <c r="D22" s="49">
        <f>D8+D13-D27</f>
        <v>88990.96600000001</v>
      </c>
      <c r="E22" s="75"/>
      <c r="F22" s="77"/>
      <c r="G22" s="77"/>
      <c r="H22" s="77"/>
      <c r="I22" s="77"/>
    </row>
    <row r="23" spans="1:9" s="6" customFormat="1" ht="15.75">
      <c r="A23" s="23">
        <v>20</v>
      </c>
      <c r="B23" s="29" t="s">
        <v>116</v>
      </c>
      <c r="C23" s="23" t="s">
        <v>18</v>
      </c>
      <c r="D23" s="49">
        <v>173.17</v>
      </c>
      <c r="E23" s="75"/>
      <c r="F23" s="77"/>
      <c r="G23" s="77"/>
      <c r="H23" s="77"/>
      <c r="I23" s="77"/>
    </row>
    <row r="24" spans="1:9" s="6" customFormat="1" ht="15.75">
      <c r="A24" s="23">
        <v>21</v>
      </c>
      <c r="B24" s="29" t="s">
        <v>117</v>
      </c>
      <c r="C24" s="23" t="s">
        <v>18</v>
      </c>
      <c r="D24" s="49">
        <v>66698.32</v>
      </c>
      <c r="E24" s="75"/>
      <c r="F24" s="77"/>
      <c r="G24" s="77"/>
      <c r="H24" s="77"/>
      <c r="I24" s="77"/>
    </row>
    <row r="25" spans="1:9" s="6" customFormat="1" ht="34.5" customHeight="1">
      <c r="A25" s="23">
        <v>22</v>
      </c>
      <c r="B25" s="120" t="s">
        <v>259</v>
      </c>
      <c r="C25" s="121"/>
      <c r="D25" s="122"/>
      <c r="E25" s="75"/>
      <c r="F25" s="77"/>
      <c r="G25" s="77"/>
      <c r="H25" s="77"/>
      <c r="I25" s="77"/>
    </row>
    <row r="26" spans="1:9" s="6" customFormat="1" ht="15.75">
      <c r="A26" s="23">
        <v>23</v>
      </c>
      <c r="B26" s="53" t="s">
        <v>224</v>
      </c>
      <c r="C26" s="23" t="s">
        <v>5</v>
      </c>
      <c r="D26" s="72">
        <f>H26</f>
        <v>103723.092</v>
      </c>
      <c r="E26" s="75">
        <v>4.26</v>
      </c>
      <c r="F26" s="77">
        <v>4.65</v>
      </c>
      <c r="G26" s="78">
        <v>1940.2</v>
      </c>
      <c r="H26" s="78">
        <f>(E26+F26)/2*12*G26</f>
        <v>103723.092</v>
      </c>
      <c r="I26" s="77"/>
    </row>
    <row r="27" spans="1:9" s="6" customFormat="1" ht="19.5" customHeight="1">
      <c r="A27" s="23">
        <v>24</v>
      </c>
      <c r="B27" s="53" t="s">
        <v>227</v>
      </c>
      <c r="C27" s="23" t="s">
        <v>5</v>
      </c>
      <c r="D27" s="73">
        <v>60365.630000000005</v>
      </c>
      <c r="E27" s="75">
        <v>6.23</v>
      </c>
      <c r="F27" s="77">
        <v>6.6</v>
      </c>
      <c r="G27" s="78">
        <v>1940.2</v>
      </c>
      <c r="H27" s="78">
        <f aca="true" t="shared" si="0" ref="H27:H37">(E27+F27)/2*12*G27</f>
        <v>149356.59600000002</v>
      </c>
      <c r="I27" s="77"/>
    </row>
    <row r="28" spans="1:9" s="6" customFormat="1" ht="19.5" customHeight="1">
      <c r="A28" s="23">
        <v>25</v>
      </c>
      <c r="B28" s="53" t="s">
        <v>230</v>
      </c>
      <c r="C28" s="23" t="s">
        <v>5</v>
      </c>
      <c r="D28" s="72">
        <f aca="true" t="shared" si="1" ref="D28:D37">H28</f>
        <v>119671.53600000002</v>
      </c>
      <c r="E28" s="75">
        <v>5.28</v>
      </c>
      <c r="F28" s="77">
        <v>5</v>
      </c>
      <c r="G28" s="78">
        <v>1940.2</v>
      </c>
      <c r="H28" s="78">
        <f t="shared" si="0"/>
        <v>119671.53600000002</v>
      </c>
      <c r="I28" s="77"/>
    </row>
    <row r="29" spans="1:9" s="6" customFormat="1" ht="19.5" customHeight="1">
      <c r="A29" s="23">
        <v>26</v>
      </c>
      <c r="B29" s="53" t="s">
        <v>231</v>
      </c>
      <c r="C29" s="23" t="s">
        <v>5</v>
      </c>
      <c r="D29" s="72">
        <f t="shared" si="1"/>
        <v>34690.776</v>
      </c>
      <c r="E29" s="75">
        <v>1.49</v>
      </c>
      <c r="F29" s="77">
        <v>1.49</v>
      </c>
      <c r="G29" s="78">
        <v>1940.2</v>
      </c>
      <c r="H29" s="78">
        <f t="shared" si="0"/>
        <v>34690.776</v>
      </c>
      <c r="I29" s="77"/>
    </row>
    <row r="30" spans="1:9" s="6" customFormat="1" ht="19.5" customHeight="1">
      <c r="A30" s="23">
        <v>27</v>
      </c>
      <c r="B30" s="53" t="s">
        <v>232</v>
      </c>
      <c r="C30" s="23" t="s">
        <v>5</v>
      </c>
      <c r="D30" s="72">
        <f t="shared" si="1"/>
        <v>57740.352</v>
      </c>
      <c r="E30" s="75">
        <v>2.21</v>
      </c>
      <c r="F30" s="77">
        <v>2.75</v>
      </c>
      <c r="G30" s="78">
        <v>1940.2</v>
      </c>
      <c r="H30" s="78">
        <f t="shared" si="0"/>
        <v>57740.352</v>
      </c>
      <c r="I30" s="77"/>
    </row>
    <row r="31" spans="1:9" s="6" customFormat="1" ht="19.5" customHeight="1">
      <c r="A31" s="23">
        <v>28</v>
      </c>
      <c r="B31" s="53" t="s">
        <v>234</v>
      </c>
      <c r="C31" s="23" t="s">
        <v>5</v>
      </c>
      <c r="D31" s="72">
        <f t="shared" si="1"/>
        <v>41675.496</v>
      </c>
      <c r="E31" s="75">
        <v>1.78</v>
      </c>
      <c r="F31" s="77">
        <v>1.8</v>
      </c>
      <c r="G31" s="78">
        <v>1940.2</v>
      </c>
      <c r="H31" s="78">
        <f t="shared" si="0"/>
        <v>41675.496</v>
      </c>
      <c r="I31" s="77"/>
    </row>
    <row r="32" spans="1:9" s="6" customFormat="1" ht="78.75">
      <c r="A32" s="23">
        <v>29</v>
      </c>
      <c r="B32" s="53" t="s">
        <v>235</v>
      </c>
      <c r="C32" s="23" t="s">
        <v>5</v>
      </c>
      <c r="D32" s="72">
        <f t="shared" si="1"/>
        <v>105469.272</v>
      </c>
      <c r="E32" s="75">
        <v>4.53</v>
      </c>
      <c r="F32" s="77">
        <v>4.53</v>
      </c>
      <c r="G32" s="78">
        <v>1940.2</v>
      </c>
      <c r="H32" s="78">
        <f t="shared" si="0"/>
        <v>105469.272</v>
      </c>
      <c r="I32" s="77"/>
    </row>
    <row r="33" spans="1:9" s="6" customFormat="1" ht="19.5" customHeight="1">
      <c r="A33" s="23">
        <v>30</v>
      </c>
      <c r="B33" s="53" t="s">
        <v>237</v>
      </c>
      <c r="C33" s="23" t="s">
        <v>5</v>
      </c>
      <c r="D33" s="72">
        <f t="shared" si="1"/>
        <v>1396.944</v>
      </c>
      <c r="E33" s="75">
        <v>0.06</v>
      </c>
      <c r="F33" s="77">
        <v>0.06</v>
      </c>
      <c r="G33" s="78">
        <v>1940.2</v>
      </c>
      <c r="H33" s="78">
        <f t="shared" si="0"/>
        <v>1396.944</v>
      </c>
      <c r="I33" s="77"/>
    </row>
    <row r="34" spans="1:9" s="6" customFormat="1" ht="19.5" customHeight="1">
      <c r="A34" s="23">
        <v>31</v>
      </c>
      <c r="B34" s="53" t="s">
        <v>247</v>
      </c>
      <c r="C34" s="23"/>
      <c r="D34" s="72">
        <f t="shared" si="1"/>
        <v>6519.072000000001</v>
      </c>
      <c r="E34" s="75">
        <v>0.11</v>
      </c>
      <c r="F34" s="77">
        <v>0.45</v>
      </c>
      <c r="G34" s="78">
        <v>1940.2</v>
      </c>
      <c r="H34" s="78">
        <f t="shared" si="0"/>
        <v>6519.072000000001</v>
      </c>
      <c r="I34" s="77"/>
    </row>
    <row r="35" spans="1:9" s="6" customFormat="1" ht="19.5" customHeight="1">
      <c r="A35" s="23">
        <v>32</v>
      </c>
      <c r="B35" s="53" t="s">
        <v>240</v>
      </c>
      <c r="C35" s="23" t="s">
        <v>5</v>
      </c>
      <c r="D35" s="72">
        <f t="shared" si="1"/>
        <v>3259.5360000000005</v>
      </c>
      <c r="E35" s="75">
        <v>0.14</v>
      </c>
      <c r="F35" s="77">
        <v>0.14</v>
      </c>
      <c r="G35" s="78">
        <v>1940.2</v>
      </c>
      <c r="H35" s="78">
        <f t="shared" si="0"/>
        <v>3259.5360000000005</v>
      </c>
      <c r="I35" s="77"/>
    </row>
    <row r="36" spans="1:9" s="6" customFormat="1" ht="19.5" customHeight="1">
      <c r="A36" s="23">
        <v>33</v>
      </c>
      <c r="B36" s="53" t="s">
        <v>242</v>
      </c>
      <c r="C36" s="23" t="s">
        <v>5</v>
      </c>
      <c r="D36" s="72">
        <f t="shared" si="1"/>
        <v>931.2959999999999</v>
      </c>
      <c r="E36" s="75">
        <v>0.04</v>
      </c>
      <c r="F36" s="77">
        <v>0.04</v>
      </c>
      <c r="G36" s="78">
        <v>1940.2</v>
      </c>
      <c r="H36" s="78">
        <f t="shared" si="0"/>
        <v>931.2959999999999</v>
      </c>
      <c r="I36" s="77"/>
    </row>
    <row r="37" spans="1:9" s="6" customFormat="1" ht="31.5">
      <c r="A37" s="23">
        <v>34</v>
      </c>
      <c r="B37" s="53" t="s">
        <v>245</v>
      </c>
      <c r="C37" s="23" t="s">
        <v>5</v>
      </c>
      <c r="D37" s="72">
        <f t="shared" si="1"/>
        <v>90335.712</v>
      </c>
      <c r="E37" s="75">
        <v>3.88</v>
      </c>
      <c r="F37" s="77">
        <v>3.88</v>
      </c>
      <c r="G37" s="78">
        <v>1940.2</v>
      </c>
      <c r="H37" s="78">
        <f t="shared" si="0"/>
        <v>90335.712</v>
      </c>
      <c r="I37" s="77"/>
    </row>
    <row r="38" spans="1:9" s="6" customFormat="1" ht="15.75">
      <c r="A38" s="23">
        <v>35</v>
      </c>
      <c r="B38" s="53" t="s">
        <v>290</v>
      </c>
      <c r="C38" s="23" t="s">
        <v>5</v>
      </c>
      <c r="D38" s="49">
        <v>1249.34</v>
      </c>
      <c r="E38" s="75"/>
      <c r="F38" s="77"/>
      <c r="G38" s="77"/>
      <c r="H38" s="77"/>
      <c r="I38" s="77"/>
    </row>
    <row r="39" spans="1:9" s="6" customFormat="1" ht="15.75">
      <c r="A39" s="23">
        <v>36</v>
      </c>
      <c r="B39" s="53" t="s">
        <v>291</v>
      </c>
      <c r="C39" s="23" t="s">
        <v>5</v>
      </c>
      <c r="D39" s="49">
        <v>7378.4</v>
      </c>
      <c r="E39" s="75"/>
      <c r="F39" s="77"/>
      <c r="G39" s="77"/>
      <c r="H39" s="77"/>
      <c r="I39" s="77"/>
    </row>
    <row r="40" spans="1:9" s="6" customFormat="1" ht="15.75">
      <c r="A40" s="23">
        <v>37</v>
      </c>
      <c r="B40" s="53" t="s">
        <v>292</v>
      </c>
      <c r="C40" s="23" t="s">
        <v>5</v>
      </c>
      <c r="D40" s="49">
        <v>39718.65</v>
      </c>
      <c r="E40" s="75"/>
      <c r="F40" s="77"/>
      <c r="G40" s="77"/>
      <c r="H40" s="77"/>
      <c r="I40" s="77"/>
    </row>
    <row r="41" spans="1:9" s="6" customFormat="1" ht="30" customHeight="1">
      <c r="A41" s="23">
        <v>38</v>
      </c>
      <c r="B41" s="117" t="s">
        <v>180</v>
      </c>
      <c r="C41" s="117"/>
      <c r="D41" s="117"/>
      <c r="E41" s="75"/>
      <c r="F41" s="77"/>
      <c r="G41" s="77"/>
      <c r="H41" s="77"/>
      <c r="I41" s="77"/>
    </row>
    <row r="42" spans="1:9" s="6" customFormat="1" ht="19.5" customHeight="1">
      <c r="A42" s="23">
        <v>39</v>
      </c>
      <c r="B42" s="29" t="s">
        <v>181</v>
      </c>
      <c r="C42" s="23" t="s">
        <v>6</v>
      </c>
      <c r="D42" s="49">
        <v>0</v>
      </c>
      <c r="E42" s="75"/>
      <c r="F42" s="77"/>
      <c r="G42" s="77"/>
      <c r="H42" s="77"/>
      <c r="I42" s="77"/>
    </row>
    <row r="43" spans="1:9" s="6" customFormat="1" ht="19.5" customHeight="1">
      <c r="A43" s="23">
        <v>40</v>
      </c>
      <c r="B43" s="29" t="s">
        <v>182</v>
      </c>
      <c r="C43" s="23" t="s">
        <v>6</v>
      </c>
      <c r="D43" s="49">
        <v>0</v>
      </c>
      <c r="E43" s="75"/>
      <c r="F43" s="77"/>
      <c r="G43" s="77"/>
      <c r="H43" s="77"/>
      <c r="I43" s="77"/>
    </row>
    <row r="44" spans="1:9" s="6" customFormat="1" ht="32.25" customHeight="1">
      <c r="A44" s="23">
        <v>41</v>
      </c>
      <c r="B44" s="29" t="s">
        <v>183</v>
      </c>
      <c r="C44" s="23" t="s">
        <v>6</v>
      </c>
      <c r="D44" s="49">
        <v>0</v>
      </c>
      <c r="E44" s="75"/>
      <c r="F44" s="77"/>
      <c r="G44" s="77"/>
      <c r="H44" s="77"/>
      <c r="I44" s="77"/>
    </row>
    <row r="45" spans="1:9" s="6" customFormat="1" ht="19.5" customHeight="1">
      <c r="A45" s="23">
        <v>42</v>
      </c>
      <c r="B45" s="29" t="s">
        <v>184</v>
      </c>
      <c r="C45" s="23" t="s">
        <v>18</v>
      </c>
      <c r="D45" s="49">
        <v>0</v>
      </c>
      <c r="E45" s="75"/>
      <c r="F45" s="77"/>
      <c r="G45" s="77"/>
      <c r="H45" s="77"/>
      <c r="I45" s="77"/>
    </row>
    <row r="46" spans="1:9" s="6" customFormat="1" ht="25.5" customHeight="1">
      <c r="A46" s="23">
        <v>43</v>
      </c>
      <c r="B46" s="117" t="s">
        <v>264</v>
      </c>
      <c r="C46" s="117"/>
      <c r="D46" s="117"/>
      <c r="E46" s="75"/>
      <c r="F46" s="77"/>
      <c r="G46" s="77"/>
      <c r="H46" s="77"/>
      <c r="I46" s="77"/>
    </row>
    <row r="47" spans="1:9" s="6" customFormat="1" ht="30" customHeight="1">
      <c r="A47" s="23">
        <v>44</v>
      </c>
      <c r="B47" s="29" t="s">
        <v>113</v>
      </c>
      <c r="C47" s="23" t="s">
        <v>18</v>
      </c>
      <c r="D47" s="49">
        <v>0</v>
      </c>
      <c r="E47" s="75"/>
      <c r="F47" s="77"/>
      <c r="G47" s="77"/>
      <c r="H47" s="77"/>
      <c r="I47" s="77"/>
    </row>
    <row r="48" spans="1:9" s="6" customFormat="1" ht="19.5" customHeight="1">
      <c r="A48" s="23">
        <v>45</v>
      </c>
      <c r="B48" s="29" t="s">
        <v>118</v>
      </c>
      <c r="C48" s="23" t="s">
        <v>18</v>
      </c>
      <c r="D48" s="49">
        <v>0</v>
      </c>
      <c r="E48" s="75"/>
      <c r="F48" s="77"/>
      <c r="G48" s="77"/>
      <c r="H48" s="77"/>
      <c r="I48" s="77"/>
    </row>
    <row r="49" spans="1:9" s="6" customFormat="1" ht="19.5" customHeight="1">
      <c r="A49" s="23">
        <v>46</v>
      </c>
      <c r="B49" s="29" t="s">
        <v>119</v>
      </c>
      <c r="C49" s="23" t="s">
        <v>18</v>
      </c>
      <c r="D49" s="49">
        <v>0</v>
      </c>
      <c r="E49" s="75"/>
      <c r="F49" s="77"/>
      <c r="G49" s="77"/>
      <c r="H49" s="77"/>
      <c r="I49" s="77"/>
    </row>
    <row r="50" spans="1:9" s="6" customFormat="1" ht="30" customHeight="1">
      <c r="A50" s="23">
        <v>47</v>
      </c>
      <c r="B50" s="29" t="s">
        <v>114</v>
      </c>
      <c r="C50" s="23" t="s">
        <v>18</v>
      </c>
      <c r="D50" s="49">
        <v>0</v>
      </c>
      <c r="E50" s="75"/>
      <c r="F50" s="77"/>
      <c r="G50" s="77"/>
      <c r="H50" s="77"/>
      <c r="I50" s="77"/>
    </row>
    <row r="51" spans="1:9" s="6" customFormat="1" ht="19.5" customHeight="1">
      <c r="A51" s="23">
        <v>48</v>
      </c>
      <c r="B51" s="29" t="s">
        <v>118</v>
      </c>
      <c r="C51" s="23" t="s">
        <v>18</v>
      </c>
      <c r="D51" s="49">
        <v>396.17</v>
      </c>
      <c r="E51" s="75"/>
      <c r="F51" s="77"/>
      <c r="G51" s="77"/>
      <c r="H51" s="77"/>
      <c r="I51" s="77"/>
    </row>
    <row r="52" spans="1:9" s="6" customFormat="1" ht="19.5" customHeight="1">
      <c r="A52" s="23">
        <v>49</v>
      </c>
      <c r="B52" s="29" t="s">
        <v>119</v>
      </c>
      <c r="C52" s="23" t="s">
        <v>18</v>
      </c>
      <c r="D52" s="49">
        <v>144293.25</v>
      </c>
      <c r="E52" s="75"/>
      <c r="F52" s="77"/>
      <c r="G52" s="77"/>
      <c r="H52" s="77"/>
      <c r="I52" s="77"/>
    </row>
    <row r="53" spans="1:9" s="6" customFormat="1" ht="30" customHeight="1">
      <c r="A53" s="23">
        <v>50</v>
      </c>
      <c r="B53" s="117" t="s">
        <v>263</v>
      </c>
      <c r="C53" s="117"/>
      <c r="D53" s="117"/>
      <c r="E53" s="75"/>
      <c r="F53" s="77"/>
      <c r="G53" s="77"/>
      <c r="H53" s="77"/>
      <c r="I53" s="77"/>
    </row>
    <row r="54" spans="1:9" s="6" customFormat="1" ht="21" customHeight="1">
      <c r="A54" s="23">
        <v>51</v>
      </c>
      <c r="B54" s="118" t="s">
        <v>250</v>
      </c>
      <c r="C54" s="118"/>
      <c r="D54" s="118"/>
      <c r="E54" s="75"/>
      <c r="F54" s="77"/>
      <c r="G54" s="77"/>
      <c r="H54" s="77"/>
      <c r="I54" s="77"/>
    </row>
    <row r="55" spans="1:9" s="6" customFormat="1" ht="19.5" customHeight="1">
      <c r="A55" s="23">
        <v>52</v>
      </c>
      <c r="B55" s="29" t="s">
        <v>115</v>
      </c>
      <c r="C55" s="23" t="s">
        <v>261</v>
      </c>
      <c r="D55" s="49">
        <v>290.57</v>
      </c>
      <c r="E55" s="75"/>
      <c r="F55" s="77"/>
      <c r="G55" s="77"/>
      <c r="H55" s="77"/>
      <c r="I55" s="77"/>
    </row>
    <row r="56" spans="1:9" s="6" customFormat="1" ht="19.5" customHeight="1">
      <c r="A56" s="23">
        <v>53</v>
      </c>
      <c r="B56" s="29" t="s">
        <v>185</v>
      </c>
      <c r="C56" s="23" t="s">
        <v>18</v>
      </c>
      <c r="D56" s="49">
        <v>766830.54</v>
      </c>
      <c r="E56" s="75"/>
      <c r="F56" s="77"/>
      <c r="G56" s="77"/>
      <c r="H56" s="77"/>
      <c r="I56" s="77"/>
    </row>
    <row r="57" spans="1:9" s="6" customFormat="1" ht="15.75">
      <c r="A57" s="23">
        <v>54</v>
      </c>
      <c r="B57" s="29" t="s">
        <v>186</v>
      </c>
      <c r="C57" s="23" t="s">
        <v>18</v>
      </c>
      <c r="D57" s="49">
        <v>686669.75</v>
      </c>
      <c r="E57" s="75"/>
      <c r="F57" s="77"/>
      <c r="G57" s="77"/>
      <c r="H57" s="77"/>
      <c r="I57" s="77"/>
    </row>
    <row r="58" spans="1:9" s="6" customFormat="1" ht="15.75">
      <c r="A58" s="23">
        <v>55</v>
      </c>
      <c r="B58" s="29" t="s">
        <v>187</v>
      </c>
      <c r="C58" s="23" t="s">
        <v>18</v>
      </c>
      <c r="D58" s="49">
        <v>80360.85</v>
      </c>
      <c r="E58" s="75"/>
      <c r="F58" s="77"/>
      <c r="G58" s="77"/>
      <c r="H58" s="77"/>
      <c r="I58" s="77"/>
    </row>
    <row r="59" spans="1:9" s="6" customFormat="1" ht="18.75" customHeight="1">
      <c r="A59" s="23">
        <v>60</v>
      </c>
      <c r="B59" s="117" t="s">
        <v>192</v>
      </c>
      <c r="C59" s="117"/>
      <c r="D59" s="117"/>
      <c r="E59" s="75"/>
      <c r="F59" s="77"/>
      <c r="G59" s="77"/>
      <c r="H59" s="77"/>
      <c r="I59" s="77"/>
    </row>
    <row r="60" spans="1:9" s="6" customFormat="1" ht="15.75">
      <c r="A60" s="23">
        <v>61</v>
      </c>
      <c r="B60" s="29" t="s">
        <v>181</v>
      </c>
      <c r="C60" s="23" t="s">
        <v>6</v>
      </c>
      <c r="D60" s="49">
        <v>0</v>
      </c>
      <c r="E60" s="75"/>
      <c r="F60" s="77"/>
      <c r="G60" s="77"/>
      <c r="H60" s="77"/>
      <c r="I60" s="77"/>
    </row>
    <row r="61" spans="1:9" s="6" customFormat="1" ht="15.75">
      <c r="A61" s="23">
        <v>62</v>
      </c>
      <c r="B61" s="29" t="s">
        <v>182</v>
      </c>
      <c r="C61" s="23" t="s">
        <v>6</v>
      </c>
      <c r="D61" s="49">
        <v>0</v>
      </c>
      <c r="E61" s="75"/>
      <c r="F61" s="77"/>
      <c r="G61" s="77"/>
      <c r="H61" s="77"/>
      <c r="I61" s="77"/>
    </row>
    <row r="62" spans="1:9" s="6" customFormat="1" ht="31.5">
      <c r="A62" s="23">
        <v>63</v>
      </c>
      <c r="B62" s="29" t="s">
        <v>183</v>
      </c>
      <c r="C62" s="23" t="s">
        <v>6</v>
      </c>
      <c r="D62" s="49">
        <v>0</v>
      </c>
      <c r="E62" s="75"/>
      <c r="F62" s="77"/>
      <c r="G62" s="77"/>
      <c r="H62" s="77"/>
      <c r="I62" s="77"/>
    </row>
    <row r="63" spans="1:9" s="6" customFormat="1" ht="15.75">
      <c r="A63" s="23">
        <v>64</v>
      </c>
      <c r="B63" s="29" t="s">
        <v>184</v>
      </c>
      <c r="C63" s="23" t="s">
        <v>18</v>
      </c>
      <c r="D63" s="49">
        <v>0</v>
      </c>
      <c r="E63" s="75"/>
      <c r="F63" s="77"/>
      <c r="G63" s="77"/>
      <c r="H63" s="77"/>
      <c r="I63" s="77"/>
    </row>
    <row r="64" spans="1:9" s="6" customFormat="1" ht="15.75">
      <c r="A64" s="23">
        <v>65</v>
      </c>
      <c r="B64" s="118" t="s">
        <v>293</v>
      </c>
      <c r="C64" s="118"/>
      <c r="D64" s="118"/>
      <c r="E64" s="75"/>
      <c r="F64" s="77"/>
      <c r="G64" s="77"/>
      <c r="H64" s="77"/>
      <c r="I64" s="77"/>
    </row>
    <row r="65" spans="1:9" s="6" customFormat="1" ht="15.75">
      <c r="A65" s="23">
        <v>66</v>
      </c>
      <c r="B65" s="29" t="s">
        <v>115</v>
      </c>
      <c r="C65" s="23" t="s">
        <v>32</v>
      </c>
      <c r="D65" s="49">
        <f>1976.06+850.22</f>
        <v>2826.2799999999997</v>
      </c>
      <c r="E65" s="75"/>
      <c r="F65" s="77"/>
      <c r="G65" s="77"/>
      <c r="H65" s="77"/>
      <c r="I65" s="77"/>
    </row>
    <row r="66" spans="1:9" s="6" customFormat="1" ht="15.75">
      <c r="A66" s="23">
        <v>67</v>
      </c>
      <c r="B66" s="29" t="s">
        <v>185</v>
      </c>
      <c r="C66" s="23" t="s">
        <v>18</v>
      </c>
      <c r="D66" s="49">
        <f>63917.15+27690.3</f>
        <v>91607.45</v>
      </c>
      <c r="E66" s="75"/>
      <c r="F66" s="77"/>
      <c r="G66" s="77"/>
      <c r="H66" s="77"/>
      <c r="I66" s="77"/>
    </row>
    <row r="67" spans="1:9" s="6" customFormat="1" ht="15.75">
      <c r="A67" s="23">
        <v>68</v>
      </c>
      <c r="B67" s="29" t="s">
        <v>186</v>
      </c>
      <c r="C67" s="23" t="s">
        <v>18</v>
      </c>
      <c r="D67" s="49">
        <f>82725.56</f>
        <v>82725.56</v>
      </c>
      <c r="E67" s="75"/>
      <c r="F67" s="77"/>
      <c r="G67" s="77"/>
      <c r="H67" s="77"/>
      <c r="I67" s="77"/>
    </row>
    <row r="68" spans="1:9" s="6" customFormat="1" ht="15.75">
      <c r="A68" s="23">
        <v>69</v>
      </c>
      <c r="B68" s="29" t="s">
        <v>187</v>
      </c>
      <c r="C68" s="23" t="s">
        <v>18</v>
      </c>
      <c r="D68" s="49">
        <v>8927.85</v>
      </c>
      <c r="E68" s="75"/>
      <c r="F68" s="77"/>
      <c r="G68" s="77"/>
      <c r="H68" s="77"/>
      <c r="I68" s="77"/>
    </row>
    <row r="69" spans="1:9" s="6" customFormat="1" ht="15.75">
      <c r="A69" s="23">
        <v>70</v>
      </c>
      <c r="B69" s="118" t="s">
        <v>294</v>
      </c>
      <c r="C69" s="118"/>
      <c r="D69" s="118"/>
      <c r="E69" s="75"/>
      <c r="F69" s="77"/>
      <c r="G69" s="77"/>
      <c r="H69" s="77"/>
      <c r="I69" s="77"/>
    </row>
    <row r="70" spans="1:9" s="6" customFormat="1" ht="15.75">
      <c r="A70" s="23">
        <v>71</v>
      </c>
      <c r="B70" s="29" t="s">
        <v>115</v>
      </c>
      <c r="C70" s="23" t="s">
        <v>32</v>
      </c>
      <c r="D70" s="49">
        <f>3478.81+1176.68</f>
        <v>4655.49</v>
      </c>
      <c r="E70" s="75"/>
      <c r="F70" s="77"/>
      <c r="G70" s="77"/>
      <c r="H70" s="77"/>
      <c r="I70" s="77"/>
    </row>
    <row r="71" spans="1:9" s="6" customFormat="1" ht="15.75">
      <c r="A71" s="23">
        <v>72</v>
      </c>
      <c r="B71" s="29" t="s">
        <v>185</v>
      </c>
      <c r="C71" s="23" t="s">
        <v>18</v>
      </c>
      <c r="D71" s="49">
        <f>93776.02+32553.2</f>
        <v>126329.22</v>
      </c>
      <c r="E71" s="75"/>
      <c r="F71" s="77"/>
      <c r="G71" s="77"/>
      <c r="H71" s="77"/>
      <c r="I71" s="77"/>
    </row>
    <row r="72" spans="1:9" s="6" customFormat="1" ht="15.75">
      <c r="A72" s="23">
        <v>73</v>
      </c>
      <c r="B72" s="29" t="s">
        <v>186</v>
      </c>
      <c r="C72" s="23" t="s">
        <v>18</v>
      </c>
      <c r="D72" s="49">
        <f>86019.57+27727.34</f>
        <v>113746.91</v>
      </c>
      <c r="E72" s="75"/>
      <c r="F72" s="77"/>
      <c r="G72" s="77"/>
      <c r="H72" s="77"/>
      <c r="I72" s="77"/>
    </row>
    <row r="73" spans="1:9" s="6" customFormat="1" ht="15.75">
      <c r="A73" s="23">
        <v>74</v>
      </c>
      <c r="B73" s="29" t="s">
        <v>187</v>
      </c>
      <c r="C73" s="23" t="s">
        <v>18</v>
      </c>
      <c r="D73" s="49">
        <v>12633.36</v>
      </c>
      <c r="E73" s="75"/>
      <c r="F73" s="77"/>
      <c r="G73" s="77"/>
      <c r="H73" s="77"/>
      <c r="I73" s="77"/>
    </row>
    <row r="74" spans="1:9" s="6" customFormat="1" ht="15.75">
      <c r="A74" s="23">
        <v>79</v>
      </c>
      <c r="B74" s="117" t="s">
        <v>192</v>
      </c>
      <c r="C74" s="117"/>
      <c r="D74" s="117"/>
      <c r="E74" s="75"/>
      <c r="F74" s="77"/>
      <c r="G74" s="77"/>
      <c r="H74" s="77"/>
      <c r="I74" s="77"/>
    </row>
    <row r="75" spans="1:9" s="6" customFormat="1" ht="15.75">
      <c r="A75" s="23">
        <v>80</v>
      </c>
      <c r="B75" s="29" t="s">
        <v>181</v>
      </c>
      <c r="C75" s="23" t="s">
        <v>6</v>
      </c>
      <c r="D75" s="49">
        <v>0</v>
      </c>
      <c r="E75" s="75"/>
      <c r="F75" s="77"/>
      <c r="G75" s="77"/>
      <c r="H75" s="77"/>
      <c r="I75" s="77"/>
    </row>
    <row r="76" spans="1:9" s="6" customFormat="1" ht="15.75">
      <c r="A76" s="23">
        <v>81</v>
      </c>
      <c r="B76" s="29" t="s">
        <v>182</v>
      </c>
      <c r="C76" s="23" t="s">
        <v>6</v>
      </c>
      <c r="D76" s="49">
        <v>0</v>
      </c>
      <c r="E76" s="75"/>
      <c r="F76" s="77"/>
      <c r="G76" s="77"/>
      <c r="H76" s="77"/>
      <c r="I76" s="77"/>
    </row>
    <row r="77" spans="1:9" s="6" customFormat="1" ht="31.5">
      <c r="A77" s="23">
        <v>82</v>
      </c>
      <c r="B77" s="29" t="s">
        <v>183</v>
      </c>
      <c r="C77" s="23" t="s">
        <v>6</v>
      </c>
      <c r="D77" s="49">
        <v>0</v>
      </c>
      <c r="E77" s="75"/>
      <c r="F77" s="77"/>
      <c r="G77" s="77"/>
      <c r="H77" s="77"/>
      <c r="I77" s="77"/>
    </row>
    <row r="78" spans="1:9" s="6" customFormat="1" ht="15.75">
      <c r="A78" s="23">
        <v>83</v>
      </c>
      <c r="B78" s="29" t="s">
        <v>184</v>
      </c>
      <c r="C78" s="23" t="s">
        <v>18</v>
      </c>
      <c r="D78" s="49">
        <v>0</v>
      </c>
      <c r="E78" s="75"/>
      <c r="F78" s="77"/>
      <c r="G78" s="77"/>
      <c r="H78" s="77"/>
      <c r="I78" s="77"/>
    </row>
    <row r="79" spans="1:9" s="6" customFormat="1" ht="15.75">
      <c r="A79" s="23">
        <v>84</v>
      </c>
      <c r="B79" s="117" t="s">
        <v>295</v>
      </c>
      <c r="C79" s="117"/>
      <c r="D79" s="117"/>
      <c r="E79" s="75"/>
      <c r="F79" s="77"/>
      <c r="G79" s="77"/>
      <c r="H79" s="77"/>
      <c r="I79" s="77"/>
    </row>
    <row r="80" spans="1:9" s="6" customFormat="1" ht="15.75">
      <c r="A80" s="23">
        <v>85</v>
      </c>
      <c r="B80" s="29" t="s">
        <v>115</v>
      </c>
      <c r="C80" s="23" t="s">
        <v>32</v>
      </c>
      <c r="D80" s="49">
        <f>1437.14+400.67</f>
        <v>1837.8100000000002</v>
      </c>
      <c r="E80" s="75"/>
      <c r="F80" s="77"/>
      <c r="G80" s="77"/>
      <c r="H80" s="77"/>
      <c r="I80" s="77"/>
    </row>
    <row r="81" spans="1:9" s="6" customFormat="1" ht="15.75">
      <c r="A81" s="23">
        <v>86</v>
      </c>
      <c r="B81" s="29" t="s">
        <v>185</v>
      </c>
      <c r="C81" s="23" t="s">
        <v>18</v>
      </c>
      <c r="D81" s="49">
        <v>354052.98</v>
      </c>
      <c r="E81" s="75"/>
      <c r="F81" s="77"/>
      <c r="G81" s="77"/>
      <c r="H81" s="77"/>
      <c r="I81" s="77"/>
    </row>
    <row r="82" spans="1:9" s="6" customFormat="1" ht="15.75">
      <c r="A82" s="23">
        <v>87</v>
      </c>
      <c r="B82" s="29" t="s">
        <v>186</v>
      </c>
      <c r="C82" s="23" t="s">
        <v>18</v>
      </c>
      <c r="D82" s="49">
        <v>315936.72</v>
      </c>
      <c r="E82" s="75"/>
      <c r="F82" s="77"/>
      <c r="G82" s="77"/>
      <c r="H82" s="77"/>
      <c r="I82" s="77"/>
    </row>
    <row r="83" spans="1:9" s="6" customFormat="1" ht="15.75">
      <c r="A83" s="23">
        <v>88</v>
      </c>
      <c r="B83" s="29" t="s">
        <v>187</v>
      </c>
      <c r="C83" s="23" t="s">
        <v>18</v>
      </c>
      <c r="D83" s="49">
        <v>38203.32</v>
      </c>
      <c r="E83" s="75"/>
      <c r="F83" s="77"/>
      <c r="G83" s="77"/>
      <c r="H83" s="77"/>
      <c r="I83" s="77"/>
    </row>
    <row r="84" spans="1:9" s="6" customFormat="1" ht="15.75">
      <c r="A84" s="23">
        <v>93</v>
      </c>
      <c r="B84" s="117" t="s">
        <v>192</v>
      </c>
      <c r="C84" s="117"/>
      <c r="D84" s="117"/>
      <c r="E84" s="75"/>
      <c r="F84" s="77"/>
      <c r="G84" s="77"/>
      <c r="H84" s="77"/>
      <c r="I84" s="77"/>
    </row>
    <row r="85" spans="1:9" s="6" customFormat="1" ht="15.75">
      <c r="A85" s="23">
        <v>94</v>
      </c>
      <c r="B85" s="29" t="s">
        <v>181</v>
      </c>
      <c r="C85" s="23" t="s">
        <v>6</v>
      </c>
      <c r="D85" s="49">
        <v>0</v>
      </c>
      <c r="E85" s="75"/>
      <c r="F85" s="77"/>
      <c r="G85" s="77"/>
      <c r="H85" s="77"/>
      <c r="I85" s="77"/>
    </row>
    <row r="86" spans="1:9" s="6" customFormat="1" ht="15.75">
      <c r="A86" s="23">
        <v>95</v>
      </c>
      <c r="B86" s="29" t="s">
        <v>182</v>
      </c>
      <c r="C86" s="23" t="s">
        <v>6</v>
      </c>
      <c r="D86" s="49">
        <v>0</v>
      </c>
      <c r="E86" s="75"/>
      <c r="F86" s="77"/>
      <c r="G86" s="77"/>
      <c r="H86" s="77"/>
      <c r="I86" s="77"/>
    </row>
    <row r="87" spans="1:9" s="6" customFormat="1" ht="31.5">
      <c r="A87" s="23">
        <v>96</v>
      </c>
      <c r="B87" s="29" t="s">
        <v>183</v>
      </c>
      <c r="C87" s="23" t="s">
        <v>6</v>
      </c>
      <c r="D87" s="49">
        <v>0</v>
      </c>
      <c r="E87" s="75"/>
      <c r="F87" s="77"/>
      <c r="G87" s="77"/>
      <c r="H87" s="77"/>
      <c r="I87" s="77"/>
    </row>
    <row r="88" spans="1:9" s="6" customFormat="1" ht="15.75">
      <c r="A88" s="23">
        <v>97</v>
      </c>
      <c r="B88" s="29" t="s">
        <v>184</v>
      </c>
      <c r="C88" s="23" t="s">
        <v>18</v>
      </c>
      <c r="D88" s="49">
        <v>0</v>
      </c>
      <c r="E88" s="75"/>
      <c r="F88" s="77"/>
      <c r="G88" s="77"/>
      <c r="H88" s="77"/>
      <c r="I88" s="77"/>
    </row>
    <row r="89" spans="1:9" s="6" customFormat="1" ht="22.5" customHeight="1">
      <c r="A89" s="23">
        <v>98</v>
      </c>
      <c r="B89" s="117" t="s">
        <v>296</v>
      </c>
      <c r="C89" s="117"/>
      <c r="D89" s="117"/>
      <c r="E89" s="75"/>
      <c r="F89" s="77"/>
      <c r="G89" s="77"/>
      <c r="H89" s="77"/>
      <c r="I89" s="77"/>
    </row>
    <row r="90" spans="1:9" s="6" customFormat="1" ht="15.75">
      <c r="A90" s="23">
        <v>99</v>
      </c>
      <c r="B90" s="29" t="s">
        <v>115</v>
      </c>
      <c r="C90" s="23" t="s">
        <v>261</v>
      </c>
      <c r="D90" s="49">
        <v>0</v>
      </c>
      <c r="E90" s="75"/>
      <c r="F90" s="77"/>
      <c r="G90" s="77"/>
      <c r="H90" s="77"/>
      <c r="I90" s="77"/>
    </row>
    <row r="91" spans="1:9" s="6" customFormat="1" ht="15.75">
      <c r="A91" s="23">
        <v>100</v>
      </c>
      <c r="B91" s="29" t="s">
        <v>185</v>
      </c>
      <c r="C91" s="23" t="s">
        <v>18</v>
      </c>
      <c r="D91" s="49">
        <v>0</v>
      </c>
      <c r="E91" s="75"/>
      <c r="F91" s="77"/>
      <c r="G91" s="77"/>
      <c r="H91" s="77"/>
      <c r="I91" s="77"/>
    </row>
    <row r="92" spans="1:9" s="6" customFormat="1" ht="15.75">
      <c r="A92" s="23">
        <v>101</v>
      </c>
      <c r="B92" s="29" t="s">
        <v>186</v>
      </c>
      <c r="C92" s="23" t="s">
        <v>18</v>
      </c>
      <c r="D92" s="49">
        <v>0</v>
      </c>
      <c r="E92" s="75"/>
      <c r="F92" s="77"/>
      <c r="G92" s="77"/>
      <c r="H92" s="77"/>
      <c r="I92" s="77"/>
    </row>
    <row r="93" spans="1:9" s="6" customFormat="1" ht="15.75">
      <c r="A93" s="23">
        <v>102</v>
      </c>
      <c r="B93" s="29" t="s">
        <v>187</v>
      </c>
      <c r="C93" s="23" t="s">
        <v>18</v>
      </c>
      <c r="D93" s="49">
        <v>0</v>
      </c>
      <c r="E93" s="75"/>
      <c r="F93" s="77"/>
      <c r="G93" s="77"/>
      <c r="H93" s="77"/>
      <c r="I93" s="77"/>
    </row>
    <row r="94" spans="1:9" s="6" customFormat="1" ht="23.25" customHeight="1">
      <c r="A94" s="23">
        <v>107</v>
      </c>
      <c r="B94" s="117" t="s">
        <v>192</v>
      </c>
      <c r="C94" s="117"/>
      <c r="D94" s="117"/>
      <c r="E94" s="75"/>
      <c r="F94" s="77"/>
      <c r="G94" s="77"/>
      <c r="H94" s="77"/>
      <c r="I94" s="77"/>
    </row>
    <row r="95" spans="1:9" s="6" customFormat="1" ht="15.75">
      <c r="A95" s="23">
        <v>108</v>
      </c>
      <c r="B95" s="29" t="s">
        <v>181</v>
      </c>
      <c r="C95" s="23" t="s">
        <v>6</v>
      </c>
      <c r="D95" s="49">
        <v>0</v>
      </c>
      <c r="E95" s="75"/>
      <c r="F95" s="77"/>
      <c r="G95" s="77"/>
      <c r="H95" s="77"/>
      <c r="I95" s="77"/>
    </row>
    <row r="96" spans="1:9" s="6" customFormat="1" ht="15.75">
      <c r="A96" s="23">
        <v>109</v>
      </c>
      <c r="B96" s="29" t="s">
        <v>182</v>
      </c>
      <c r="C96" s="23" t="s">
        <v>6</v>
      </c>
      <c r="D96" s="49">
        <v>0</v>
      </c>
      <c r="E96" s="75"/>
      <c r="F96" s="77"/>
      <c r="G96" s="77"/>
      <c r="H96" s="77"/>
      <c r="I96" s="77"/>
    </row>
    <row r="97" spans="1:9" s="6" customFormat="1" ht="31.5">
      <c r="A97" s="23">
        <v>110</v>
      </c>
      <c r="B97" s="29" t="s">
        <v>183</v>
      </c>
      <c r="C97" s="23" t="s">
        <v>6</v>
      </c>
      <c r="D97" s="49">
        <v>0</v>
      </c>
      <c r="E97" s="75"/>
      <c r="F97" s="77"/>
      <c r="G97" s="77"/>
      <c r="H97" s="77"/>
      <c r="I97" s="77"/>
    </row>
    <row r="98" spans="1:9" s="6" customFormat="1" ht="15.75">
      <c r="A98" s="23">
        <v>111</v>
      </c>
      <c r="B98" s="29" t="s">
        <v>184</v>
      </c>
      <c r="C98" s="23" t="s">
        <v>18</v>
      </c>
      <c r="D98" s="49">
        <v>0</v>
      </c>
      <c r="E98" s="75"/>
      <c r="F98" s="77"/>
      <c r="G98" s="77"/>
      <c r="H98" s="77"/>
      <c r="I98" s="77"/>
    </row>
    <row r="99" spans="1:9" s="6" customFormat="1" ht="25.5" customHeight="1">
      <c r="A99" s="23">
        <v>112</v>
      </c>
      <c r="B99" s="118" t="s">
        <v>297</v>
      </c>
      <c r="C99" s="118"/>
      <c r="D99" s="118"/>
      <c r="E99" s="75"/>
      <c r="F99" s="77"/>
      <c r="G99" s="77"/>
      <c r="H99" s="77"/>
      <c r="I99" s="77"/>
    </row>
    <row r="100" spans="1:9" s="6" customFormat="1" ht="15.75">
      <c r="A100" s="23">
        <v>113</v>
      </c>
      <c r="B100" s="29" t="s">
        <v>115</v>
      </c>
      <c r="C100" s="23" t="s">
        <v>277</v>
      </c>
      <c r="D100" s="49">
        <v>0</v>
      </c>
      <c r="E100" s="75"/>
      <c r="F100" s="77"/>
      <c r="G100" s="77"/>
      <c r="H100" s="77"/>
      <c r="I100" s="77"/>
    </row>
    <row r="101" spans="1:9" s="6" customFormat="1" ht="15.75">
      <c r="A101" s="23">
        <v>114</v>
      </c>
      <c r="B101" s="29" t="s">
        <v>185</v>
      </c>
      <c r="C101" s="23" t="s">
        <v>18</v>
      </c>
      <c r="D101" s="49">
        <v>0</v>
      </c>
      <c r="E101" s="75"/>
      <c r="F101" s="77"/>
      <c r="G101" s="77"/>
      <c r="H101" s="77"/>
      <c r="I101" s="77"/>
    </row>
    <row r="102" spans="1:9" s="6" customFormat="1" ht="15.75">
      <c r="A102" s="23">
        <v>115</v>
      </c>
      <c r="B102" s="29" t="s">
        <v>186</v>
      </c>
      <c r="C102" s="23" t="s">
        <v>18</v>
      </c>
      <c r="D102" s="49">
        <v>0</v>
      </c>
      <c r="E102" s="75"/>
      <c r="F102" s="77"/>
      <c r="G102" s="77"/>
      <c r="H102" s="77"/>
      <c r="I102" s="77"/>
    </row>
    <row r="103" spans="1:9" s="6" customFormat="1" ht="15.75">
      <c r="A103" s="23">
        <v>116</v>
      </c>
      <c r="B103" s="29" t="s">
        <v>187</v>
      </c>
      <c r="C103" s="23" t="s">
        <v>18</v>
      </c>
      <c r="D103" s="49">
        <v>0</v>
      </c>
      <c r="E103" s="75"/>
      <c r="F103" s="77"/>
      <c r="G103" s="77"/>
      <c r="H103" s="77"/>
      <c r="I103" s="77"/>
    </row>
    <row r="104" spans="1:9" s="6" customFormat="1" ht="25.5" customHeight="1">
      <c r="A104" s="23">
        <v>121</v>
      </c>
      <c r="B104" s="117" t="s">
        <v>192</v>
      </c>
      <c r="C104" s="117"/>
      <c r="D104" s="117"/>
      <c r="E104" s="75"/>
      <c r="F104" s="77"/>
      <c r="G104" s="77"/>
      <c r="H104" s="77"/>
      <c r="I104" s="77"/>
    </row>
    <row r="105" spans="1:9" s="6" customFormat="1" ht="15.75">
      <c r="A105" s="23">
        <v>122</v>
      </c>
      <c r="B105" s="29" t="s">
        <v>181</v>
      </c>
      <c r="C105" s="23" t="s">
        <v>6</v>
      </c>
      <c r="D105" s="49">
        <v>0</v>
      </c>
      <c r="E105" s="75"/>
      <c r="F105" s="77"/>
      <c r="G105" s="77"/>
      <c r="H105" s="77"/>
      <c r="I105" s="77"/>
    </row>
    <row r="106" spans="1:9" s="6" customFormat="1" ht="15.75">
      <c r="A106" s="23">
        <v>123</v>
      </c>
      <c r="B106" s="29" t="s">
        <v>182</v>
      </c>
      <c r="C106" s="23" t="s">
        <v>6</v>
      </c>
      <c r="D106" s="49">
        <v>0</v>
      </c>
      <c r="E106" s="75"/>
      <c r="F106" s="77"/>
      <c r="G106" s="77"/>
      <c r="H106" s="77"/>
      <c r="I106" s="77"/>
    </row>
    <row r="107" spans="1:9" s="6" customFormat="1" ht="31.5">
      <c r="A107" s="23">
        <v>124</v>
      </c>
      <c r="B107" s="29" t="s">
        <v>183</v>
      </c>
      <c r="C107" s="23" t="s">
        <v>6</v>
      </c>
      <c r="D107" s="49">
        <v>0</v>
      </c>
      <c r="E107" s="75"/>
      <c r="F107" s="77"/>
      <c r="G107" s="77"/>
      <c r="H107" s="77"/>
      <c r="I107" s="77"/>
    </row>
    <row r="108" spans="1:9" s="6" customFormat="1" ht="15.75">
      <c r="A108" s="23">
        <v>125</v>
      </c>
      <c r="B108" s="29" t="s">
        <v>184</v>
      </c>
      <c r="C108" s="23" t="s">
        <v>18</v>
      </c>
      <c r="D108" s="49">
        <v>0</v>
      </c>
      <c r="E108" s="75"/>
      <c r="F108" s="77"/>
      <c r="G108" s="77"/>
      <c r="H108" s="77"/>
      <c r="I108" s="77"/>
    </row>
    <row r="109" spans="1:9" s="6" customFormat="1" ht="25.5" customHeight="1">
      <c r="A109" s="23">
        <v>126</v>
      </c>
      <c r="B109" s="117" t="s">
        <v>193</v>
      </c>
      <c r="C109" s="117"/>
      <c r="D109" s="117"/>
      <c r="E109" s="75"/>
      <c r="F109" s="77"/>
      <c r="G109" s="77"/>
      <c r="H109" s="77"/>
      <c r="I109" s="77"/>
    </row>
    <row r="110" spans="1:9" s="6" customFormat="1" ht="31.5">
      <c r="A110" s="23">
        <v>127</v>
      </c>
      <c r="B110" s="29" t="s">
        <v>194</v>
      </c>
      <c r="C110" s="23" t="s">
        <v>6</v>
      </c>
      <c r="D110" s="49">
        <v>0</v>
      </c>
      <c r="E110" s="75"/>
      <c r="F110" s="77"/>
      <c r="G110" s="77"/>
      <c r="H110" s="77"/>
      <c r="I110" s="77"/>
    </row>
    <row r="111" spans="1:9" s="6" customFormat="1" ht="15.75">
      <c r="A111" s="23">
        <v>128</v>
      </c>
      <c r="B111" s="29" t="s">
        <v>195</v>
      </c>
      <c r="C111" s="23" t="s">
        <v>6</v>
      </c>
      <c r="D111" s="49">
        <v>0</v>
      </c>
      <c r="E111" s="75"/>
      <c r="F111" s="77"/>
      <c r="G111" s="77"/>
      <c r="H111" s="77"/>
      <c r="I111" s="77"/>
    </row>
    <row r="112" spans="1:9" s="6" customFormat="1" ht="31.5">
      <c r="A112" s="23">
        <v>129</v>
      </c>
      <c r="B112" s="29" t="s">
        <v>196</v>
      </c>
      <c r="C112" s="23" t="s">
        <v>18</v>
      </c>
      <c r="D112" s="49">
        <v>0</v>
      </c>
      <c r="E112" s="75"/>
      <c r="F112" s="77"/>
      <c r="G112" s="77"/>
      <c r="H112" s="77"/>
      <c r="I112" s="77"/>
    </row>
    <row r="113" spans="1:9" s="6" customFormat="1" ht="31.5">
      <c r="A113" s="23">
        <v>138</v>
      </c>
      <c r="B113" s="29" t="s">
        <v>189</v>
      </c>
      <c r="C113" s="23" t="s">
        <v>18</v>
      </c>
      <c r="D113" s="25"/>
      <c r="E113" s="75"/>
      <c r="F113" s="77"/>
      <c r="G113" s="77"/>
      <c r="H113" s="77"/>
      <c r="I113" s="77"/>
    </row>
    <row r="114" spans="1:9" s="6" customFormat="1" ht="31.5">
      <c r="A114" s="23">
        <v>139</v>
      </c>
      <c r="B114" s="29" t="s">
        <v>188</v>
      </c>
      <c r="C114" s="23" t="s">
        <v>18</v>
      </c>
      <c r="D114" s="25"/>
      <c r="E114" s="75"/>
      <c r="F114" s="77"/>
      <c r="G114" s="77"/>
      <c r="H114" s="77"/>
      <c r="I114" s="77"/>
    </row>
    <row r="115" spans="1:9" s="6" customFormat="1" ht="31.5">
      <c r="A115" s="23">
        <v>140</v>
      </c>
      <c r="B115" s="29" t="s">
        <v>191</v>
      </c>
      <c r="C115" s="23" t="s">
        <v>18</v>
      </c>
      <c r="D115" s="25"/>
      <c r="E115" s="75"/>
      <c r="F115" s="77"/>
      <c r="G115" s="77"/>
      <c r="H115" s="77"/>
      <c r="I115" s="77"/>
    </row>
    <row r="116" spans="1:9" s="6" customFormat="1" ht="23.25" customHeight="1">
      <c r="A116" s="23">
        <v>141</v>
      </c>
      <c r="B116" s="117" t="s">
        <v>192</v>
      </c>
      <c r="C116" s="117"/>
      <c r="D116" s="117"/>
      <c r="E116" s="75"/>
      <c r="F116" s="77"/>
      <c r="G116" s="77"/>
      <c r="H116" s="77"/>
      <c r="I116" s="77"/>
    </row>
    <row r="117" spans="1:9" s="6" customFormat="1" ht="15.75">
      <c r="A117" s="23">
        <v>142</v>
      </c>
      <c r="B117" s="29" t="s">
        <v>181</v>
      </c>
      <c r="C117" s="23" t="s">
        <v>6</v>
      </c>
      <c r="D117" s="23">
        <v>0</v>
      </c>
      <c r="E117" s="75"/>
      <c r="F117" s="77"/>
      <c r="G117" s="77"/>
      <c r="H117" s="77"/>
      <c r="I117" s="77"/>
    </row>
    <row r="118" spans="1:9" s="6" customFormat="1" ht="15.75">
      <c r="A118" s="23">
        <v>143</v>
      </c>
      <c r="B118" s="29" t="s">
        <v>182</v>
      </c>
      <c r="C118" s="23" t="s">
        <v>6</v>
      </c>
      <c r="D118" s="23">
        <v>0</v>
      </c>
      <c r="E118" s="75"/>
      <c r="F118" s="77"/>
      <c r="G118" s="77"/>
      <c r="H118" s="77"/>
      <c r="I118" s="77"/>
    </row>
    <row r="119" spans="1:9" s="6" customFormat="1" ht="31.5">
      <c r="A119" s="23">
        <v>144</v>
      </c>
      <c r="B119" s="29" t="s">
        <v>183</v>
      </c>
      <c r="C119" s="23" t="s">
        <v>6</v>
      </c>
      <c r="D119" s="23">
        <v>0</v>
      </c>
      <c r="E119" s="75"/>
      <c r="F119" s="77"/>
      <c r="G119" s="77"/>
      <c r="H119" s="77"/>
      <c r="I119" s="77"/>
    </row>
    <row r="120" spans="1:9" s="6" customFormat="1" ht="15.75">
      <c r="A120" s="23">
        <v>145</v>
      </c>
      <c r="B120" s="29" t="s">
        <v>184</v>
      </c>
      <c r="C120" s="23" t="s">
        <v>18</v>
      </c>
      <c r="D120" s="23">
        <v>0</v>
      </c>
      <c r="E120" s="75"/>
      <c r="F120" s="77"/>
      <c r="G120" s="77"/>
      <c r="H120" s="77"/>
      <c r="I120" s="77"/>
    </row>
    <row r="121" spans="1:9" s="6" customFormat="1" ht="25.5" customHeight="1">
      <c r="A121" s="23">
        <v>146</v>
      </c>
      <c r="B121" s="118" t="s">
        <v>262</v>
      </c>
      <c r="C121" s="118"/>
      <c r="D121" s="118"/>
      <c r="E121" s="75"/>
      <c r="F121" s="77"/>
      <c r="G121" s="77"/>
      <c r="H121" s="77"/>
      <c r="I121" s="77"/>
    </row>
    <row r="122" spans="1:9" s="6" customFormat="1" ht="15.75">
      <c r="A122" s="23">
        <v>147</v>
      </c>
      <c r="B122" s="29" t="s">
        <v>115</v>
      </c>
      <c r="C122" s="23" t="s">
        <v>261</v>
      </c>
      <c r="D122" s="23"/>
      <c r="E122" s="75"/>
      <c r="F122" s="77"/>
      <c r="G122" s="77"/>
      <c r="H122" s="77"/>
      <c r="I122" s="77"/>
    </row>
    <row r="123" spans="1:9" s="6" customFormat="1" ht="15.75">
      <c r="A123" s="23">
        <v>148</v>
      </c>
      <c r="B123" s="29" t="s">
        <v>185</v>
      </c>
      <c r="C123" s="23" t="s">
        <v>18</v>
      </c>
      <c r="D123" s="23"/>
      <c r="E123" s="75"/>
      <c r="F123" s="77"/>
      <c r="G123" s="77"/>
      <c r="H123" s="77"/>
      <c r="I123" s="77"/>
    </row>
    <row r="124" spans="1:9" s="6" customFormat="1" ht="15.75">
      <c r="A124" s="23">
        <v>149</v>
      </c>
      <c r="B124" s="29" t="s">
        <v>186</v>
      </c>
      <c r="C124" s="23" t="s">
        <v>18</v>
      </c>
      <c r="D124" s="23"/>
      <c r="E124" s="75"/>
      <c r="F124" s="77"/>
      <c r="G124" s="77"/>
      <c r="H124" s="77"/>
      <c r="I124" s="77"/>
    </row>
    <row r="125" spans="1:9" s="6" customFormat="1" ht="15.75">
      <c r="A125" s="23">
        <v>150</v>
      </c>
      <c r="B125" s="29" t="s">
        <v>187</v>
      </c>
      <c r="C125" s="23" t="s">
        <v>18</v>
      </c>
      <c r="D125" s="23"/>
      <c r="E125" s="75"/>
      <c r="F125" s="77"/>
      <c r="G125" s="77"/>
      <c r="H125" s="77"/>
      <c r="I125" s="77"/>
    </row>
    <row r="126" spans="1:9" s="6" customFormat="1" ht="31.5">
      <c r="A126" s="23">
        <v>151</v>
      </c>
      <c r="B126" s="29" t="s">
        <v>190</v>
      </c>
      <c r="C126" s="23" t="s">
        <v>18</v>
      </c>
      <c r="D126" s="24"/>
      <c r="E126" s="75"/>
      <c r="F126" s="77"/>
      <c r="G126" s="77"/>
      <c r="H126" s="77"/>
      <c r="I126" s="77"/>
    </row>
    <row r="127" spans="1:9" s="6" customFormat="1" ht="31.5">
      <c r="A127" s="23">
        <v>152</v>
      </c>
      <c r="B127" s="29" t="s">
        <v>189</v>
      </c>
      <c r="C127" s="23" t="s">
        <v>18</v>
      </c>
      <c r="D127" s="25"/>
      <c r="E127" s="75"/>
      <c r="F127" s="77"/>
      <c r="G127" s="77"/>
      <c r="H127" s="77"/>
      <c r="I127" s="77"/>
    </row>
    <row r="128" spans="1:9" s="6" customFormat="1" ht="31.5">
      <c r="A128" s="23">
        <v>153</v>
      </c>
      <c r="B128" s="29" t="s">
        <v>188</v>
      </c>
      <c r="C128" s="23" t="s">
        <v>18</v>
      </c>
      <c r="D128" s="25"/>
      <c r="E128" s="75"/>
      <c r="F128" s="77"/>
      <c r="G128" s="77"/>
      <c r="H128" s="77"/>
      <c r="I128" s="77"/>
    </row>
    <row r="129" spans="1:9" s="6" customFormat="1" ht="31.5">
      <c r="A129" s="23">
        <v>154</v>
      </c>
      <c r="B129" s="29" t="s">
        <v>191</v>
      </c>
      <c r="C129" s="23" t="s">
        <v>18</v>
      </c>
      <c r="D129" s="25"/>
      <c r="E129" s="75"/>
      <c r="F129" s="77"/>
      <c r="G129" s="77"/>
      <c r="H129" s="77"/>
      <c r="I129" s="77"/>
    </row>
    <row r="130" spans="1:9" s="6" customFormat="1" ht="25.5" customHeight="1">
      <c r="A130" s="23">
        <v>155</v>
      </c>
      <c r="B130" s="117" t="s">
        <v>192</v>
      </c>
      <c r="C130" s="117"/>
      <c r="D130" s="117"/>
      <c r="E130" s="75"/>
      <c r="F130" s="77"/>
      <c r="G130" s="77"/>
      <c r="H130" s="77"/>
      <c r="I130" s="77"/>
    </row>
    <row r="131" spans="1:9" s="6" customFormat="1" ht="15.75">
      <c r="A131" s="23">
        <v>156</v>
      </c>
      <c r="B131" s="29" t="s">
        <v>181</v>
      </c>
      <c r="C131" s="23" t="s">
        <v>6</v>
      </c>
      <c r="D131" s="23">
        <v>0</v>
      </c>
      <c r="E131" s="75"/>
      <c r="F131" s="77"/>
      <c r="G131" s="77"/>
      <c r="H131" s="77"/>
      <c r="I131" s="77"/>
    </row>
    <row r="132" spans="1:9" s="6" customFormat="1" ht="15.75">
      <c r="A132" s="23">
        <v>157</v>
      </c>
      <c r="B132" s="29" t="s">
        <v>182</v>
      </c>
      <c r="C132" s="23" t="s">
        <v>6</v>
      </c>
      <c r="D132" s="23">
        <v>0</v>
      </c>
      <c r="E132" s="75"/>
      <c r="F132" s="77"/>
      <c r="G132" s="77"/>
      <c r="H132" s="77"/>
      <c r="I132" s="77"/>
    </row>
    <row r="133" spans="1:9" s="6" customFormat="1" ht="31.5">
      <c r="A133" s="23">
        <v>158</v>
      </c>
      <c r="B133" s="29" t="s">
        <v>183</v>
      </c>
      <c r="C133" s="23" t="s">
        <v>6</v>
      </c>
      <c r="D133" s="23">
        <v>0</v>
      </c>
      <c r="E133" s="75"/>
      <c r="F133" s="77"/>
      <c r="G133" s="77"/>
      <c r="H133" s="77"/>
      <c r="I133" s="77"/>
    </row>
    <row r="134" spans="1:9" s="6" customFormat="1" ht="15.75">
      <c r="A134" s="23">
        <v>159</v>
      </c>
      <c r="B134" s="29" t="s">
        <v>184</v>
      </c>
      <c r="C134" s="23" t="s">
        <v>18</v>
      </c>
      <c r="D134" s="23">
        <v>0</v>
      </c>
      <c r="E134" s="75"/>
      <c r="F134" s="77"/>
      <c r="G134" s="77"/>
      <c r="H134" s="77"/>
      <c r="I134" s="77"/>
    </row>
    <row r="135" spans="1:9" s="6" customFormat="1" ht="25.5" customHeight="1">
      <c r="A135" s="23">
        <v>160</v>
      </c>
      <c r="B135" s="117" t="s">
        <v>193</v>
      </c>
      <c r="C135" s="117"/>
      <c r="D135" s="117"/>
      <c r="E135" s="75"/>
      <c r="F135" s="77"/>
      <c r="G135" s="77"/>
      <c r="H135" s="77"/>
      <c r="I135" s="77"/>
    </row>
    <row r="136" spans="1:9" s="6" customFormat="1" ht="31.5">
      <c r="A136" s="23">
        <v>161</v>
      </c>
      <c r="B136" s="29" t="s">
        <v>194</v>
      </c>
      <c r="C136" s="23" t="s">
        <v>6</v>
      </c>
      <c r="D136" s="23">
        <v>0</v>
      </c>
      <c r="E136" s="75"/>
      <c r="F136" s="77"/>
      <c r="G136" s="77"/>
      <c r="H136" s="77"/>
      <c r="I136" s="77"/>
    </row>
    <row r="137" spans="1:9" s="6" customFormat="1" ht="15.75">
      <c r="A137" s="23">
        <v>162</v>
      </c>
      <c r="B137" s="29" t="s">
        <v>195</v>
      </c>
      <c r="C137" s="23" t="s">
        <v>6</v>
      </c>
      <c r="D137" s="23">
        <v>0</v>
      </c>
      <c r="E137" s="75"/>
      <c r="F137" s="77"/>
      <c r="G137" s="77"/>
      <c r="H137" s="77"/>
      <c r="I137" s="77"/>
    </row>
    <row r="138" spans="1:9" s="6" customFormat="1" ht="31.5">
      <c r="A138" s="23">
        <v>163</v>
      </c>
      <c r="B138" s="29" t="s">
        <v>196</v>
      </c>
      <c r="C138" s="23" t="s">
        <v>18</v>
      </c>
      <c r="D138" s="23">
        <v>0</v>
      </c>
      <c r="E138" s="75"/>
      <c r="F138" s="77"/>
      <c r="G138" s="77"/>
      <c r="H138" s="77"/>
      <c r="I138" s="77"/>
    </row>
  </sheetData>
  <sheetProtection/>
  <mergeCells count="22">
    <mergeCell ref="B46:D46"/>
    <mergeCell ref="B53:D53"/>
    <mergeCell ref="B109:D109"/>
    <mergeCell ref="B69:D69"/>
    <mergeCell ref="B99:D99"/>
    <mergeCell ref="B104:D104"/>
    <mergeCell ref="B1:D1"/>
    <mergeCell ref="B7:D7"/>
    <mergeCell ref="B79:D79"/>
    <mergeCell ref="B74:D74"/>
    <mergeCell ref="B25:D25"/>
    <mergeCell ref="B41:D41"/>
    <mergeCell ref="B84:D84"/>
    <mergeCell ref="B89:D89"/>
    <mergeCell ref="B54:D54"/>
    <mergeCell ref="B59:D59"/>
    <mergeCell ref="B135:D135"/>
    <mergeCell ref="B130:D130"/>
    <mergeCell ref="B64:D64"/>
    <mergeCell ref="B121:D121"/>
    <mergeCell ref="B116:D116"/>
    <mergeCell ref="B94:D94"/>
  </mergeCells>
  <printOptions/>
  <pageMargins left="0.7086614173228347" right="0.5118110236220472" top="0.7086614173228347" bottom="0.31496062992125984" header="0.31496062992125984" footer="0.31496062992125984"/>
  <pageSetup fitToHeight="3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PageLayoutView="0" workbookViewId="0" topLeftCell="A4">
      <selection activeCell="E14" sqref="E14"/>
    </sheetView>
  </sheetViews>
  <sheetFormatPr defaultColWidth="9.140625" defaultRowHeight="15"/>
  <cols>
    <col min="1" max="1" width="5.8515625" style="1" customWidth="1"/>
    <col min="2" max="2" width="51.57421875" style="97" customWidth="1"/>
    <col min="3" max="3" width="10.57421875" style="1" customWidth="1"/>
    <col min="4" max="4" width="14.00390625" style="40" bestFit="1" customWidth="1"/>
    <col min="5" max="5" width="9.140625" style="17" customWidth="1"/>
    <col min="6" max="16384" width="9.140625" style="1" customWidth="1"/>
  </cols>
  <sheetData>
    <row r="1" spans="1:4" ht="15.75">
      <c r="A1" s="128" t="s">
        <v>339</v>
      </c>
      <c r="B1" s="128"/>
      <c r="C1" s="128"/>
      <c r="D1" s="128"/>
    </row>
    <row r="2" spans="2:4" ht="15.75" customHeight="1">
      <c r="B2" s="32" t="str">
        <f>'2.1'!B3</f>
        <v>по адресу: Московская обл., г. Щелково,  ул.  Пустовская,   д. 8.</v>
      </c>
      <c r="C2" s="15"/>
      <c r="D2" s="15"/>
    </row>
    <row r="3" spans="1:4" ht="31.5">
      <c r="A3" s="23" t="s">
        <v>0</v>
      </c>
      <c r="B3" s="28" t="s">
        <v>1</v>
      </c>
      <c r="C3" s="71" t="s">
        <v>2</v>
      </c>
      <c r="D3" s="51" t="s">
        <v>3</v>
      </c>
    </row>
    <row r="4" spans="1:249" ht="15.75">
      <c r="A4" s="23">
        <v>1</v>
      </c>
      <c r="B4" s="28" t="s">
        <v>4</v>
      </c>
      <c r="C4" s="23" t="s">
        <v>5</v>
      </c>
      <c r="D4" s="27" t="s">
        <v>353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23">
        <v>2</v>
      </c>
      <c r="B5" s="28" t="s">
        <v>107</v>
      </c>
      <c r="C5" s="23" t="s">
        <v>5</v>
      </c>
      <c r="D5" s="27" t="s">
        <v>354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23">
        <v>3</v>
      </c>
      <c r="B6" s="28" t="s">
        <v>108</v>
      </c>
      <c r="C6" s="23" t="s">
        <v>5</v>
      </c>
      <c r="D6" s="27" t="s">
        <v>355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.75">
      <c r="A7" s="23">
        <v>4</v>
      </c>
      <c r="B7" s="120" t="s">
        <v>343</v>
      </c>
      <c r="C7" s="121"/>
      <c r="D7" s="12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23">
        <v>5</v>
      </c>
      <c r="B8" s="28" t="s">
        <v>109</v>
      </c>
      <c r="C8" s="23" t="s">
        <v>18</v>
      </c>
      <c r="D8" s="49">
        <f>'[3]трансп'!V57</f>
        <v>-347782.0079999999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23">
        <v>6</v>
      </c>
      <c r="B9" s="29" t="s">
        <v>118</v>
      </c>
      <c r="C9" s="23" t="s">
        <v>18</v>
      </c>
      <c r="D9" s="49">
        <f>'[3]трансп'!V58</f>
        <v>6131.81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23">
        <v>7</v>
      </c>
      <c r="B10" s="29" t="s">
        <v>119</v>
      </c>
      <c r="C10" s="23" t="s">
        <v>18</v>
      </c>
      <c r="D10" s="49">
        <f>'[3]трансп'!V59</f>
        <v>74609.39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31.5">
      <c r="A11" s="23">
        <v>8</v>
      </c>
      <c r="B11" s="50" t="s">
        <v>288</v>
      </c>
      <c r="C11" s="23" t="s">
        <v>18</v>
      </c>
      <c r="D11" s="49">
        <f>'[3]трансп'!V60</f>
        <v>758309.82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23">
        <v>9</v>
      </c>
      <c r="B12" s="52" t="s">
        <v>289</v>
      </c>
      <c r="C12" s="23" t="s">
        <v>18</v>
      </c>
      <c r="D12" s="49">
        <f>'[3]трансп'!V61</f>
        <v>470262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23">
        <v>10</v>
      </c>
      <c r="B13" s="29" t="s">
        <v>120</v>
      </c>
      <c r="C13" s="23" t="s">
        <v>18</v>
      </c>
      <c r="D13" s="49">
        <f>'[3]трансп'!V62</f>
        <v>169289.22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23">
        <v>11</v>
      </c>
      <c r="B14" s="29" t="s">
        <v>121</v>
      </c>
      <c r="C14" s="23" t="s">
        <v>18</v>
      </c>
      <c r="D14" s="49">
        <f>'[3]трансп'!V63</f>
        <v>118758.59999999999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23">
        <v>12</v>
      </c>
      <c r="B15" s="28" t="s">
        <v>110</v>
      </c>
      <c r="C15" s="23" t="s">
        <v>18</v>
      </c>
      <c r="D15" s="49">
        <f>'[3]трансп'!V64</f>
        <v>747181.76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23">
        <v>13</v>
      </c>
      <c r="B16" s="29" t="s">
        <v>178</v>
      </c>
      <c r="C16" s="23" t="s">
        <v>18</v>
      </c>
      <c r="D16" s="49">
        <f>'[3]трансп'!V65</f>
        <v>747181.76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23">
        <v>14</v>
      </c>
      <c r="B17" s="29" t="s">
        <v>179</v>
      </c>
      <c r="C17" s="23" t="s">
        <v>18</v>
      </c>
      <c r="D17" s="49">
        <f>'[3]трансп'!V66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23">
        <v>15</v>
      </c>
      <c r="B18" s="29" t="s">
        <v>122</v>
      </c>
      <c r="C18" s="23" t="s">
        <v>18</v>
      </c>
      <c r="D18" s="49">
        <f>'[3]трансп'!V67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23">
        <v>16</v>
      </c>
      <c r="B19" s="29" t="s">
        <v>123</v>
      </c>
      <c r="C19" s="23" t="s">
        <v>18</v>
      </c>
      <c r="D19" s="49">
        <f>'[3]трансп'!V68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23">
        <v>17</v>
      </c>
      <c r="B20" s="29" t="s">
        <v>124</v>
      </c>
      <c r="C20" s="23" t="s">
        <v>18</v>
      </c>
      <c r="D20" s="49">
        <f>'[3]трансп'!V69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23">
        <v>18</v>
      </c>
      <c r="B21" s="28" t="s">
        <v>111</v>
      </c>
      <c r="C21" s="23" t="s">
        <v>18</v>
      </c>
      <c r="D21" s="49">
        <f>'[3]трансп'!V70</f>
        <v>399399.7520000001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23">
        <v>19</v>
      </c>
      <c r="B22" s="29" t="s">
        <v>112</v>
      </c>
      <c r="C22" s="23" t="s">
        <v>18</v>
      </c>
      <c r="D22" s="49">
        <f>'[3]трансп'!V71</f>
        <v>-429277.6379999999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23">
        <v>20</v>
      </c>
      <c r="B23" s="29" t="s">
        <v>116</v>
      </c>
      <c r="C23" s="23" t="s">
        <v>18</v>
      </c>
      <c r="D23" s="49">
        <f>'[3]трансп'!V72</f>
        <v>6706.85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23">
        <v>21</v>
      </c>
      <c r="B24" s="29" t="s">
        <v>117</v>
      </c>
      <c r="C24" s="23" t="s">
        <v>18</v>
      </c>
      <c r="D24" s="49">
        <f>'[3]трансп'!V73</f>
        <v>86312.49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23">
        <v>22</v>
      </c>
      <c r="B25" s="92" t="s">
        <v>259</v>
      </c>
      <c r="C25" s="23" t="s">
        <v>18</v>
      </c>
      <c r="D25" s="49">
        <f>'[3]трансп'!V74</f>
        <v>839772.6330015841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23">
        <v>23</v>
      </c>
      <c r="B26" s="53" t="s">
        <v>224</v>
      </c>
      <c r="C26" s="23" t="s">
        <v>18</v>
      </c>
      <c r="D26" s="49">
        <f>'[3]трансп'!V75</f>
        <v>118758.59999999999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23">
        <v>24</v>
      </c>
      <c r="B27" s="53" t="s">
        <v>227</v>
      </c>
      <c r="C27" s="23" t="s">
        <v>18</v>
      </c>
      <c r="D27" s="49">
        <f>'[3]трансп'!V76</f>
        <v>250784.85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23">
        <v>25</v>
      </c>
      <c r="B28" s="53" t="s">
        <v>230</v>
      </c>
      <c r="C28" s="23" t="s">
        <v>18</v>
      </c>
      <c r="D28" s="49">
        <f>'[3]трансп'!V77</f>
        <v>127490.84999999999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23">
        <v>26</v>
      </c>
      <c r="B29" s="53" t="s">
        <v>231</v>
      </c>
      <c r="C29" s="23" t="s">
        <v>18</v>
      </c>
      <c r="D29" s="49">
        <f>'[3]трансп'!V78</f>
        <v>12341.58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23">
        <v>27</v>
      </c>
      <c r="B30" s="53" t="s">
        <v>232</v>
      </c>
      <c r="C30" s="23" t="s">
        <v>18</v>
      </c>
      <c r="D30" s="49">
        <f>'[3]трансп'!V79</f>
        <v>66947.25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23">
        <v>28</v>
      </c>
      <c r="B31" s="53" t="s">
        <v>234</v>
      </c>
      <c r="C31" s="23" t="s">
        <v>18</v>
      </c>
      <c r="D31" s="49">
        <f>'[3]трансп'!V80</f>
        <v>26895.33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23">
        <v>29</v>
      </c>
      <c r="B32" s="53" t="s">
        <v>235</v>
      </c>
      <c r="C32" s="23" t="s">
        <v>18</v>
      </c>
      <c r="D32" s="49">
        <f>'[3]трансп'!V81</f>
        <v>109677.06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23">
        <v>30</v>
      </c>
      <c r="B33" s="53" t="s">
        <v>237</v>
      </c>
      <c r="C33" s="23" t="s">
        <v>18</v>
      </c>
      <c r="D33" s="49">
        <f>'[3]трансп'!V82</f>
        <v>1397.1599999999999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23">
        <v>31</v>
      </c>
      <c r="B34" s="53" t="s">
        <v>247</v>
      </c>
      <c r="C34" s="23" t="s">
        <v>18</v>
      </c>
      <c r="D34" s="49">
        <f>'[3]трансп'!V83</f>
        <v>11410.14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23">
        <v>32</v>
      </c>
      <c r="B35" s="53" t="s">
        <v>240</v>
      </c>
      <c r="C35" s="23" t="s">
        <v>18</v>
      </c>
      <c r="D35" s="49">
        <f>'[3]трансп'!V84</f>
        <v>3609.33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23">
        <v>33</v>
      </c>
      <c r="B36" s="53" t="s">
        <v>242</v>
      </c>
      <c r="C36" s="23" t="s">
        <v>18</v>
      </c>
      <c r="D36" s="49">
        <f>'[3]трансп'!V85</f>
        <v>931.44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23">
        <v>34</v>
      </c>
      <c r="B37" s="53" t="s">
        <v>348</v>
      </c>
      <c r="C37" s="23" t="s">
        <v>18</v>
      </c>
      <c r="D37" s="49">
        <f>'[3]трансп'!V86</f>
        <v>35627.58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23">
        <v>35</v>
      </c>
      <c r="B38" s="53" t="s">
        <v>350</v>
      </c>
      <c r="C38" s="23" t="s">
        <v>18</v>
      </c>
      <c r="D38" s="49">
        <f>'[3]трансп'!V87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23">
        <v>36</v>
      </c>
      <c r="B39" s="53" t="s">
        <v>290</v>
      </c>
      <c r="C39" s="23" t="s">
        <v>18</v>
      </c>
      <c r="D39" s="49">
        <f>'[3]трансп'!V88</f>
        <v>1571.6561116726791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23">
        <v>37</v>
      </c>
      <c r="B40" s="53" t="s">
        <v>291</v>
      </c>
      <c r="C40" s="23" t="s">
        <v>18</v>
      </c>
      <c r="D40" s="49">
        <f>'[3]трансп'!V89</f>
        <v>9529.000426780598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23">
        <v>38</v>
      </c>
      <c r="B41" s="53" t="s">
        <v>351</v>
      </c>
      <c r="C41" s="23" t="s">
        <v>18</v>
      </c>
      <c r="D41" s="49">
        <f>'[3]трансп'!V90</f>
        <v>2725.9733461156347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23">
        <v>39</v>
      </c>
      <c r="B42" s="53" t="s">
        <v>292</v>
      </c>
      <c r="C42" s="23" t="s">
        <v>18</v>
      </c>
      <c r="D42" s="49">
        <f>'[3]трансп'!V91</f>
        <v>60074.83311701537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4" spans="2:5" ht="15.75">
      <c r="B44" s="97" t="s">
        <v>352</v>
      </c>
      <c r="E44" s="1"/>
    </row>
  </sheetData>
  <sheetProtection/>
  <mergeCells count="2">
    <mergeCell ref="A1:D1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2020-04-01T18:10:40Z</dcterms:modified>
  <cp:category/>
  <cp:version/>
  <cp:contentType/>
  <cp:contentStatus/>
</cp:coreProperties>
</file>