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<sst xmlns="http://schemas.openxmlformats.org/spreadsheetml/2006/main" count="1353" uniqueCount="347">
  <si>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</si>
  <si>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</si>
  <si>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</si>
  <si>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</si>
  <si>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</si>
  <si>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</si>
  <si>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</si>
  <si>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</si>
  <si>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</si>
  <si>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</si>
  <si>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</si>
  <si>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</si>
  <si>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</si>
  <si>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</si>
  <si>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</si>
  <si>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</si>
  <si>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</si>
  <si>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</si>
  <si>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</si>
  <si>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</si>
  <si>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</si>
  <si>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</si>
  <si>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</si>
  <si>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</si>
  <si>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</si>
  <si>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</si>
  <si>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</si>
  <si>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</si>
  <si>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</si>
  <si>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</si>
  <si>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</si>
  <si>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</si>
  <si>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</si>
  <si>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</si>
  <si>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</si>
  <si>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</si>
  <si>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</si>
  <si>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</si>
  <si>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</si>
  <si>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</si>
  <si>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</si>
  <si>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</si>
  <si>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</si>
  <si>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</si>
  <si>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</si>
  <si>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</si>
  <si>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</si>
  <si>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</si>
  <si>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</si>
  <si>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</si>
  <si>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</si>
  <si>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</si>
  <si>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</si>
  <si>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</si>
  <si>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</si>
  <si>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</si>
  <si>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</si>
  <si>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</si>
  <si>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</si>
  <si>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</si>
  <si>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</si>
  <si>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</si>
  <si>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</si>
  <si>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</si>
  <si>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</si>
  <si>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</si>
  <si>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</si>
  <si>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</si>
  <si>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</si>
  <si>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</si>
  <si>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</si>
  <si>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</si>
  <si>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</si>
  <si>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</si>
  <si>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</si>
  <si>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</si>
  <si>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</si>
  <si>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</si>
  <si>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</si>
  <si>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</si>
  <si>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</si>
  <si>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</si>
  <si>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</si>
  <si>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</si>
  <si>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</si>
  <si>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</si>
  <si>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</si>
  <si>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</si>
  <si>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</si>
  <si>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</si>
  <si>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</si>
  <si>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</si>
  <si>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</si>
  <si>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</si>
  <si>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</si>
  <si>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</si>
  <si>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</si>
  <si>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</si>
  <si>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</si>
  <si>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</si>
  <si>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</si>
  <si>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</si>
  <si>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</si>
  <si>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</si>
  <si>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</si>
  <si>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</si>
  <si>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</si>
  <si>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</si>
  <si>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</si>
  <si>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</si>
  <si>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</si>
  <si>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</si>
  <si>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</si>
  <si>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</si>
  <si>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</si>
  <si>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</si>
  <si>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</si>
  <si>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</si>
  <si>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</si>
  <si>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</si>
  <si>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</si>
  <si>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</si>
  <si>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</si>
  <si>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</si>
  <si>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</si>
  <si>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</si>
  <si>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</si>
  <si>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</si>
  <si>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</si>
  <si>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</si>
  <si>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</si>
  <si>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</si>
  <si>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</si>
  <si>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</si>
  <si>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</si>
  <si>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</si>
  <si>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</si>
  <si>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</si>
  <si>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</si>
  <si>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</si>
  <si>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</si>
  <si>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</si>
  <si>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</si>
  <si>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</si>
  <si>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</si>
  <si>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</si>
  <si>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</si>
  <si>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</si>
  <si>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</si>
  <si>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</si>
  <si>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</si>
  <si>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</si>
  <si>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</si>
  <si>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</si>
  <si>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</si>
  <si>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</si>
  <si>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</si>
  <si>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</si>
  <si>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</si>
  <si>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</si>
  <si>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</si>
  <si>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</si>
  <si>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</si>
  <si>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</si>
  <si>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</si>
  <si>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</si>
  <si>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</si>
  <si>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</si>
  <si>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</si>
  <si>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</si>
  <si>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</si>
  <si>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</si>
  <si>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</si>
  <si>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</si>
  <si>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</si>
  <si>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</si>
  <si>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</si>
  <si>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</si>
  <si>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</si>
  <si>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</si>
  <si>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</si>
  <si>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</si>
  <si>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</si>
  <si>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</si>
  <si>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</si>
  <si>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</si>
  <si>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</si>
  <si>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</si>
  <si>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</si>
  <si>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</si>
  <si>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</si>
  <si>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</si>
  <si>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</si>
  <si>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</si>
  <si>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</si>
  <si>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</si>
  <si>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</si>
  <si>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</si>
  <si>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</si>
  <si>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</si>
  <si>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</si>
  <si>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</si>
  <si>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</si>
  <si>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</si>
  <si>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</si>
  <si>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</si>
  <si>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</si>
  <si>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</si>
  <si>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</si>
  <si>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</si>
  <si>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</si>
  <si>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</si>
  <si>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груз.пассажирский</t>
  </si>
  <si>
    <t>есть</t>
  </si>
  <si>
    <t>приточно-вытяжная</t>
  </si>
  <si>
    <t>внутренний</t>
  </si>
  <si>
    <t>соответствует материалу стен</t>
  </si>
  <si>
    <t>Документ, подтверждающий выбранный способ управления (протокол общего собрания собственников (членов кооператива)</t>
  </si>
  <si>
    <t>информация отсутствует</t>
  </si>
  <si>
    <t>многоквартирный</t>
  </si>
  <si>
    <t>не признан</t>
  </si>
  <si>
    <t>на лестничной клетке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</si>
  <si>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</si>
  <si>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</si>
  <si>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</si>
  <si>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</si>
  <si>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</si>
  <si>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</si>
  <si>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</si>
  <si>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отсутствует</t>
  </si>
  <si>
    <t>В</t>
  </si>
  <si>
    <t>без интерфейса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</si>
  <si>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</si>
  <si>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</si>
  <si>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</si>
  <si>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</si>
  <si>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</si>
  <si>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</si>
  <si>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</si>
  <si>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</si>
  <si>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</si>
  <si>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>горячее водоснабжение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</si>
  <si>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</si>
  <si>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</si>
  <si>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</si>
  <si>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</si>
  <si>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</si>
  <si>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</si>
  <si>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</si>
  <si>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</si>
  <si>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</si>
  <si>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</si>
  <si>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</si>
  <si>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</si>
  <si>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</si>
  <si>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</si>
  <si>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</si>
  <si>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</si>
  <si>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</si>
  <si>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</si>
  <si>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</si>
  <si>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</si>
  <si>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</si>
  <si>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</si>
  <si>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</si>
  <si>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</si>
  <si>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</si>
  <si>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</si>
  <si>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</si>
  <si>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ГУП МО "Мособлгаз"</t>
  </si>
  <si>
    <t>Отопление</t>
  </si>
  <si>
    <t>1 Советский переулок  д.5а</t>
  </si>
  <si>
    <t>01.07.2015, приступили 01.03.2016г.</t>
  </si>
  <si>
    <t xml:space="preserve">общее собрание собственников от 01.07.2015г </t>
  </si>
  <si>
    <t>ОАО "Мосэнергосбыт"</t>
  </si>
  <si>
    <t>типовой</t>
  </si>
  <si>
    <t>Сплошной</t>
  </si>
  <si>
    <t>панель</t>
  </si>
  <si>
    <t>песочница,качели, лавочки, турник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</si>
  <si>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</si>
  <si>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</si>
  <si>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</si>
  <si>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</si>
  <si>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</si>
  <si>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</si>
  <si>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</si>
  <si>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</si>
  <si>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</si>
  <si>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</si>
  <si>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</si>
  <si>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</si>
  <si>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</si>
  <si>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</si>
  <si>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</si>
  <si>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</si>
  <si>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</si>
  <si>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</si>
  <si>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</si>
  <si>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</si>
  <si>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</si>
  <si>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 xml:space="preserve">     -  за содержание дома, включая ОДН</t>
  </si>
  <si>
    <t>27.03.2018 г.</t>
  </si>
  <si>
    <t>по адресу: М.О., г.Щелково, ул. 1 Советский переулок,  д. 5а</t>
  </si>
  <si>
    <t>ООО " Лифт  Сервис ", с 20.11.17 ООО "МиТОЛ"</t>
  </si>
  <si>
    <t>ООО "Эль энд Ти"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</si>
  <si>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</si>
  <si>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</si>
  <si>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</si>
  <si>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</si>
  <si>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</si>
  <si>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</si>
  <si>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</si>
  <si>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</si>
  <si>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</si>
  <si>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</si>
  <si>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</si>
  <si>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</si>
  <si>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</si>
  <si>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</si>
  <si>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</si>
  <si>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</si>
  <si>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</si>
  <si>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</si>
  <si>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</si>
  <si>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</si>
  <si>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</si>
  <si>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</si>
  <si>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</si>
  <si>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</si>
  <si>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кВт.ч/кв.м</t>
  </si>
  <si>
    <t>Договор №85873114 от 01.01.2011 г..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</si>
  <si>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</si>
  <si>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</si>
  <si>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</si>
  <si>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</si>
  <si>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</si>
  <si>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</si>
  <si>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</si>
  <si>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</si>
  <si>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</si>
  <si>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если были</t>
  </si>
  <si>
    <t>31.03.2020 г.</t>
  </si>
  <si>
    <t>01.01.2019 г.</t>
  </si>
  <si>
    <t>31.12.2019 г.</t>
  </si>
  <si>
    <t>ИТП</t>
  </si>
  <si>
    <t>водоотведение на ОДН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</si>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</sst>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00000000000"/>
    <numFmt numFmtId="18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49" fontId="7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vertical="center" wrapText="1"/>
    </xf>
    <xf numFmtId="182" fontId="2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%201%20&#1057;&#1086;&#1074;&#1077;&#1090;&#1089;&#1082;&#1080;&#1081;%205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86;&#1076;&#1085;&#1072;&#1103;%20&#1087;&#1086;%20&#1090;&#1077;&#1082;&#1091;&#1097;&#1077;&#1084;&#1091;%20&#1088;&#1077;&#1084;&#1086;&#1085;&#1090;&#1091;%20&#1079;&#1072;%202018%20&#1075;&#1086;&#1076;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3">
          <cell r="B3" t="str">
            <v>по адресу: Московская обл., г. Щелково,  ул.  1 Советский переулок, д. 5А.</v>
          </cell>
        </row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-А"/>
      <sheetName val="Жилище"/>
      <sheetName val="Лист3"/>
    </sheetNames>
    <sheetDataSet>
      <sheetData sheetId="0">
        <row r="36">
          <cell r="AB36">
            <v>325618.27999999997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W57">
            <v>23786.842000000004</v>
          </cell>
        </row>
        <row r="58">
          <cell r="W58">
            <v>4988.11</v>
          </cell>
        </row>
        <row r="59">
          <cell r="W59">
            <v>678023</v>
          </cell>
        </row>
        <row r="60">
          <cell r="W60">
            <v>3657975.36</v>
          </cell>
        </row>
        <row r="61">
          <cell r="W61">
            <v>2223688.704</v>
          </cell>
        </row>
        <row r="62">
          <cell r="W62">
            <v>842947.7759999998</v>
          </cell>
        </row>
        <row r="63">
          <cell r="W63">
            <v>591338.8799999999</v>
          </cell>
        </row>
        <row r="64">
          <cell r="W64">
            <v>3508139.86</v>
          </cell>
        </row>
        <row r="65">
          <cell r="W65">
            <v>3508139.86</v>
          </cell>
        </row>
        <row r="70">
          <cell r="W70">
            <v>3531926.702</v>
          </cell>
        </row>
        <row r="71">
          <cell r="W71">
            <v>-135415.66200000013</v>
          </cell>
        </row>
        <row r="72">
          <cell r="W72">
            <v>723.99</v>
          </cell>
        </row>
        <row r="73">
          <cell r="W73">
            <v>823594.38</v>
          </cell>
        </row>
        <row r="74">
          <cell r="W74">
            <v>3817001.7331940075</v>
          </cell>
        </row>
        <row r="75">
          <cell r="W75">
            <v>591338.8799999999</v>
          </cell>
        </row>
        <row r="76">
          <cell r="W76">
            <v>1002150.2799999999</v>
          </cell>
        </row>
        <row r="77">
          <cell r="W77">
            <v>634819.6799999999</v>
          </cell>
        </row>
        <row r="78">
          <cell r="W78">
            <v>61452.863999999994</v>
          </cell>
        </row>
        <row r="79">
          <cell r="W79">
            <v>333352.8</v>
          </cell>
        </row>
        <row r="80">
          <cell r="W80">
            <v>133920.864</v>
          </cell>
        </row>
        <row r="81">
          <cell r="W81">
            <v>546118.848</v>
          </cell>
        </row>
        <row r="82">
          <cell r="W82">
            <v>6956.927999999999</v>
          </cell>
        </row>
        <row r="83">
          <cell r="W83">
            <v>56814.912</v>
          </cell>
        </row>
        <row r="84">
          <cell r="W84">
            <v>17972.064</v>
          </cell>
        </row>
        <row r="85">
          <cell r="W85">
            <v>4637.951999999999</v>
          </cell>
        </row>
        <row r="86">
          <cell r="W86">
            <v>177401.664</v>
          </cell>
        </row>
        <row r="87">
          <cell r="W87">
            <v>0</v>
          </cell>
        </row>
        <row r="88">
          <cell r="W88">
            <v>5318.089704</v>
          </cell>
        </row>
        <row r="89">
          <cell r="W89">
            <v>32243.745106007995</v>
          </cell>
        </row>
        <row r="90">
          <cell r="W90">
            <v>9224.009423999998</v>
          </cell>
        </row>
        <row r="91">
          <cell r="W91">
            <v>203278.15295999992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97" t="s">
        <v>135</v>
      </c>
      <c r="B1" s="97"/>
      <c r="C1" s="97"/>
      <c r="D1" s="97"/>
    </row>
    <row r="2" s="13" customFormat="1" ht="15.75"/>
    <row r="3" spans="1:4" s="13" customFormat="1" ht="15.75">
      <c r="A3" s="98" t="s">
        <v>19</v>
      </c>
      <c r="B3" s="98"/>
      <c r="C3" s="98"/>
      <c r="D3" s="98"/>
    </row>
    <row r="4" spans="1:4" s="13" customFormat="1" ht="15.75">
      <c r="A4" s="15"/>
      <c r="B4" s="15" t="s">
        <v>302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205</v>
      </c>
    </row>
    <row r="8" spans="1:4" s="6" customFormat="1" ht="18.75" customHeight="1">
      <c r="A8" s="96" t="s">
        <v>20</v>
      </c>
      <c r="B8" s="96"/>
      <c r="C8" s="96"/>
      <c r="D8" s="96"/>
    </row>
    <row r="9" spans="1:4" s="6" customFormat="1" ht="63.75" customHeight="1">
      <c r="A9" s="4" t="s">
        <v>136</v>
      </c>
      <c r="B9" s="3" t="s">
        <v>217</v>
      </c>
      <c r="C9" s="5" t="s">
        <v>5</v>
      </c>
      <c r="D9" s="8" t="s">
        <v>273</v>
      </c>
    </row>
    <row r="10" spans="1:4" s="6" customFormat="1" ht="48" customHeight="1">
      <c r="A10" s="4" t="s">
        <v>137</v>
      </c>
      <c r="B10" s="3" t="s">
        <v>21</v>
      </c>
      <c r="C10" s="5" t="s">
        <v>5</v>
      </c>
      <c r="D10" s="21" t="s">
        <v>272</v>
      </c>
    </row>
    <row r="11" spans="1:4" s="6" customFormat="1" ht="20.25" customHeight="1">
      <c r="A11" s="96" t="s">
        <v>43</v>
      </c>
      <c r="B11" s="96"/>
      <c r="C11" s="96"/>
      <c r="D11" s="96"/>
    </row>
    <row r="12" spans="1:4" s="6" customFormat="1" ht="30" customHeight="1">
      <c r="A12" s="4" t="s">
        <v>138</v>
      </c>
      <c r="B12" s="7" t="s">
        <v>22</v>
      </c>
      <c r="C12" s="5" t="s">
        <v>5</v>
      </c>
      <c r="D12" s="5" t="s">
        <v>206</v>
      </c>
    </row>
    <row r="13" spans="1:4" s="6" customFormat="1" ht="30" customHeight="1">
      <c r="A13" s="96" t="s">
        <v>23</v>
      </c>
      <c r="B13" s="96"/>
      <c r="C13" s="96"/>
      <c r="D13" s="96"/>
    </row>
    <row r="14" spans="1:4" s="6" customFormat="1" ht="35.25" customHeight="1">
      <c r="A14" s="4" t="s">
        <v>139</v>
      </c>
      <c r="B14" s="7" t="s">
        <v>44</v>
      </c>
      <c r="C14" s="5" t="s">
        <v>5</v>
      </c>
      <c r="D14" s="8" t="s">
        <v>271</v>
      </c>
    </row>
    <row r="15" spans="1:4" s="6" customFormat="1" ht="19.5" customHeight="1">
      <c r="A15" s="4" t="s">
        <v>140</v>
      </c>
      <c r="B15" s="7" t="s">
        <v>142</v>
      </c>
      <c r="C15" s="5" t="s">
        <v>5</v>
      </c>
      <c r="D15" s="5">
        <v>1987</v>
      </c>
    </row>
    <row r="16" spans="1:4" s="6" customFormat="1" ht="18.75" customHeight="1">
      <c r="A16" s="4" t="s">
        <v>141</v>
      </c>
      <c r="B16" s="3" t="s">
        <v>24</v>
      </c>
      <c r="C16" s="8" t="s">
        <v>5</v>
      </c>
      <c r="D16" s="8" t="s">
        <v>275</v>
      </c>
    </row>
    <row r="17" spans="1:4" s="6" customFormat="1" ht="19.5" customHeight="1">
      <c r="A17" s="4" t="s">
        <v>146</v>
      </c>
      <c r="B17" s="3" t="s">
        <v>25</v>
      </c>
      <c r="C17" s="8" t="s">
        <v>5</v>
      </c>
      <c r="D17" s="8" t="s">
        <v>219</v>
      </c>
    </row>
    <row r="18" spans="1:4" s="6" customFormat="1" ht="19.5" customHeight="1">
      <c r="A18" s="4" t="s">
        <v>147</v>
      </c>
      <c r="B18" s="3" t="s">
        <v>26</v>
      </c>
      <c r="C18" s="8" t="s">
        <v>5</v>
      </c>
      <c r="D18" s="8">
        <v>9</v>
      </c>
    </row>
    <row r="19" spans="1:4" s="6" customFormat="1" ht="19.5" customHeight="1">
      <c r="A19" s="4" t="s">
        <v>148</v>
      </c>
      <c r="B19" s="4" t="s">
        <v>38</v>
      </c>
      <c r="C19" s="8" t="s">
        <v>6</v>
      </c>
      <c r="D19" s="8">
        <v>9</v>
      </c>
    </row>
    <row r="20" spans="1:4" s="6" customFormat="1" ht="19.5" customHeight="1">
      <c r="A20" s="4" t="s">
        <v>149</v>
      </c>
      <c r="B20" s="4" t="s">
        <v>39</v>
      </c>
      <c r="C20" s="8" t="s">
        <v>6</v>
      </c>
      <c r="D20" s="8">
        <v>1</v>
      </c>
    </row>
    <row r="21" spans="1:4" s="6" customFormat="1" ht="19.5" customHeight="1">
      <c r="A21" s="4" t="s">
        <v>150</v>
      </c>
      <c r="B21" s="3" t="s">
        <v>27</v>
      </c>
      <c r="C21" s="8" t="s">
        <v>6</v>
      </c>
      <c r="D21" s="8">
        <v>5</v>
      </c>
    </row>
    <row r="22" spans="1:4" s="6" customFormat="1" ht="19.5" customHeight="1">
      <c r="A22" s="4" t="s">
        <v>151</v>
      </c>
      <c r="B22" s="3" t="s">
        <v>28</v>
      </c>
      <c r="C22" s="8" t="s">
        <v>6</v>
      </c>
      <c r="D22" s="8">
        <v>5</v>
      </c>
    </row>
    <row r="23" spans="1:4" s="6" customFormat="1" ht="19.5" customHeight="1">
      <c r="A23" s="4" t="s">
        <v>152</v>
      </c>
      <c r="B23" s="3" t="s">
        <v>143</v>
      </c>
      <c r="C23" s="8"/>
      <c r="D23" s="8">
        <v>180</v>
      </c>
    </row>
    <row r="24" spans="1:4" s="6" customFormat="1" ht="19.5" customHeight="1">
      <c r="A24" s="4" t="s">
        <v>153</v>
      </c>
      <c r="B24" s="9" t="s">
        <v>144</v>
      </c>
      <c r="C24" s="8" t="s">
        <v>6</v>
      </c>
      <c r="D24" s="8">
        <v>180</v>
      </c>
    </row>
    <row r="25" spans="1:4" s="6" customFormat="1" ht="19.5" customHeight="1">
      <c r="A25" s="4" t="s">
        <v>154</v>
      </c>
      <c r="B25" s="9" t="s">
        <v>145</v>
      </c>
      <c r="C25" s="8" t="s">
        <v>6</v>
      </c>
      <c r="D25" s="8" t="s">
        <v>207</v>
      </c>
    </row>
    <row r="26" spans="1:4" s="6" customFormat="1" ht="19.5" customHeight="1">
      <c r="A26" s="4" t="s">
        <v>155</v>
      </c>
      <c r="B26" s="3" t="s">
        <v>29</v>
      </c>
      <c r="C26" s="5" t="s">
        <v>7</v>
      </c>
      <c r="D26" s="20">
        <v>10737.9</v>
      </c>
    </row>
    <row r="27" spans="1:4" s="6" customFormat="1" ht="19.5" customHeight="1">
      <c r="A27" s="4" t="s">
        <v>156</v>
      </c>
      <c r="B27" s="4" t="s">
        <v>40</v>
      </c>
      <c r="C27" s="5" t="s">
        <v>7</v>
      </c>
      <c r="D27" s="20">
        <v>9662.4</v>
      </c>
    </row>
    <row r="28" spans="1:4" s="6" customFormat="1" ht="19.5" customHeight="1">
      <c r="A28" s="4" t="s">
        <v>157</v>
      </c>
      <c r="B28" s="4" t="s">
        <v>41</v>
      </c>
      <c r="C28" s="5" t="s">
        <v>7</v>
      </c>
      <c r="D28" s="5"/>
    </row>
    <row r="29" spans="1:4" s="6" customFormat="1" ht="30" customHeight="1">
      <c r="A29" s="4" t="s">
        <v>158</v>
      </c>
      <c r="B29" s="4" t="s">
        <v>42</v>
      </c>
      <c r="C29" s="5" t="s">
        <v>7</v>
      </c>
      <c r="D29" s="5"/>
    </row>
    <row r="30" spans="1:4" s="6" customFormat="1" ht="33" customHeight="1">
      <c r="A30" s="4" t="s">
        <v>162</v>
      </c>
      <c r="B30" s="3" t="s">
        <v>159</v>
      </c>
      <c r="C30" s="5" t="s">
        <v>5</v>
      </c>
      <c r="D30" s="8" t="s">
        <v>218</v>
      </c>
    </row>
    <row r="31" spans="1:4" s="6" customFormat="1" ht="30" customHeight="1">
      <c r="A31" s="4" t="s">
        <v>163</v>
      </c>
      <c r="B31" s="3" t="s">
        <v>160</v>
      </c>
      <c r="C31" s="5" t="s">
        <v>7</v>
      </c>
      <c r="D31" s="5"/>
    </row>
    <row r="32" spans="1:4" s="6" customFormat="1" ht="21" customHeight="1">
      <c r="A32" s="4" t="s">
        <v>164</v>
      </c>
      <c r="B32" s="3" t="s">
        <v>161</v>
      </c>
      <c r="C32" s="5" t="s">
        <v>7</v>
      </c>
      <c r="D32" s="5">
        <v>915</v>
      </c>
    </row>
    <row r="33" spans="1:4" s="6" customFormat="1" ht="19.5" customHeight="1">
      <c r="A33" s="4" t="s">
        <v>165</v>
      </c>
      <c r="B33" s="3" t="s">
        <v>30</v>
      </c>
      <c r="C33" s="5" t="s">
        <v>5</v>
      </c>
      <c r="D33" s="5" t="s">
        <v>220</v>
      </c>
    </row>
    <row r="34" spans="1:4" s="6" customFormat="1" ht="29.25" customHeight="1">
      <c r="A34" s="4" t="s">
        <v>169</v>
      </c>
      <c r="B34" s="3" t="s">
        <v>166</v>
      </c>
      <c r="C34" s="5" t="s">
        <v>5</v>
      </c>
      <c r="D34" s="8"/>
    </row>
    <row r="35" spans="1:4" s="6" customFormat="1" ht="19.5" customHeight="1">
      <c r="A35" s="4" t="s">
        <v>170</v>
      </c>
      <c r="B35" s="3" t="s">
        <v>167</v>
      </c>
      <c r="C35" s="5" t="s">
        <v>5</v>
      </c>
      <c r="D35" s="5"/>
    </row>
    <row r="36" spans="1:4" s="6" customFormat="1" ht="21" customHeight="1">
      <c r="A36" s="4" t="s">
        <v>171</v>
      </c>
      <c r="B36" s="3" t="s">
        <v>168</v>
      </c>
      <c r="C36" s="5" t="s">
        <v>5</v>
      </c>
      <c r="D36" s="8" t="s">
        <v>230</v>
      </c>
    </row>
    <row r="37" spans="1:4" s="6" customFormat="1" ht="19.5" customHeight="1">
      <c r="A37" s="4" t="s">
        <v>172</v>
      </c>
      <c r="B37" s="3" t="s">
        <v>31</v>
      </c>
      <c r="C37" s="5" t="s">
        <v>5</v>
      </c>
      <c r="D37" s="5"/>
    </row>
    <row r="38" spans="1:4" s="6" customFormat="1" ht="20.25" customHeight="1">
      <c r="A38" s="96" t="s">
        <v>34</v>
      </c>
      <c r="B38" s="96"/>
      <c r="C38" s="96"/>
      <c r="D38" s="96"/>
    </row>
    <row r="39" spans="1:4" s="6" customFormat="1" ht="39.75" customHeight="1">
      <c r="A39" s="4" t="s">
        <v>173</v>
      </c>
      <c r="B39" s="3" t="s">
        <v>35</v>
      </c>
      <c r="C39" s="12" t="s">
        <v>5</v>
      </c>
      <c r="D39" s="8" t="s">
        <v>278</v>
      </c>
    </row>
    <row r="40" spans="1:4" s="6" customFormat="1" ht="19.5" customHeight="1">
      <c r="A40" s="4" t="s">
        <v>174</v>
      </c>
      <c r="B40" s="3" t="s">
        <v>36</v>
      </c>
      <c r="C40" s="12" t="s">
        <v>5</v>
      </c>
      <c r="D40" s="12" t="s">
        <v>207</v>
      </c>
    </row>
    <row r="41" spans="1:4" s="6" customFormat="1" ht="19.5" customHeight="1">
      <c r="A41" s="4" t="s">
        <v>175</v>
      </c>
      <c r="B41" s="3" t="s">
        <v>37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A1">
      <selection activeCell="E1" sqref="E1:K16384"/>
    </sheetView>
  </sheetViews>
  <sheetFormatPr defaultColWidth="9.140625" defaultRowHeight="15"/>
  <cols>
    <col min="1" max="1" width="5.8515625" style="1" customWidth="1"/>
    <col min="2" max="2" width="51.57421875" style="95" customWidth="1"/>
    <col min="3" max="3" width="10.57421875" style="1" customWidth="1"/>
    <col min="4" max="4" width="14.00390625" style="55" bestFit="1" customWidth="1"/>
    <col min="5" max="5" width="9.140625" style="24" customWidth="1"/>
    <col min="6" max="16384" width="9.140625" style="1" customWidth="1"/>
  </cols>
  <sheetData>
    <row r="1" spans="1:4" ht="15.75">
      <c r="A1" s="97" t="s">
        <v>188</v>
      </c>
      <c r="B1" s="97"/>
      <c r="C1" s="97"/>
      <c r="D1" s="97"/>
    </row>
    <row r="2" spans="2:4" ht="15.75" customHeight="1">
      <c r="B2" s="28" t="str">
        <f>'[1]2.1'!B3</f>
        <v>по адресу: Московская обл., г. Щелково,  ул.  1 Советский переулок, д. 5А.</v>
      </c>
      <c r="C2" s="15"/>
      <c r="D2" s="15"/>
    </row>
    <row r="3" spans="1:4" ht="31.5">
      <c r="A3" s="39" t="s">
        <v>0</v>
      </c>
      <c r="B3" s="74" t="s">
        <v>1</v>
      </c>
      <c r="C3" s="49" t="s">
        <v>2</v>
      </c>
      <c r="D3" s="50" t="s">
        <v>3</v>
      </c>
    </row>
    <row r="4" spans="1:249" ht="15.75">
      <c r="A4" s="39">
        <v>1</v>
      </c>
      <c r="B4" s="74" t="s">
        <v>4</v>
      </c>
      <c r="C4" s="39" t="s">
        <v>5</v>
      </c>
      <c r="D4" s="77" t="s">
        <v>341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39">
        <v>2</v>
      </c>
      <c r="B5" s="74" t="s">
        <v>116</v>
      </c>
      <c r="C5" s="39" t="s">
        <v>5</v>
      </c>
      <c r="D5" s="77" t="s">
        <v>342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39">
        <v>3</v>
      </c>
      <c r="B6" s="74" t="s">
        <v>117</v>
      </c>
      <c r="C6" s="39" t="s">
        <v>5</v>
      </c>
      <c r="D6" s="77" t="s">
        <v>343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39">
        <v>4</v>
      </c>
      <c r="B7" s="108" t="s">
        <v>334</v>
      </c>
      <c r="C7" s="109"/>
      <c r="D7" s="11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39">
        <v>5</v>
      </c>
      <c r="B8" s="74" t="s">
        <v>118</v>
      </c>
      <c r="C8" s="39" t="s">
        <v>18</v>
      </c>
      <c r="D8" s="40">
        <f>'[4]трансп'!W57</f>
        <v>23786.842000000004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39">
        <v>6</v>
      </c>
      <c r="B9" s="81" t="s">
        <v>128</v>
      </c>
      <c r="C9" s="39" t="s">
        <v>18</v>
      </c>
      <c r="D9" s="40">
        <f>'[4]трансп'!W58</f>
        <v>4988.11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39">
        <v>7</v>
      </c>
      <c r="B10" s="81" t="s">
        <v>129</v>
      </c>
      <c r="C10" s="39" t="s">
        <v>18</v>
      </c>
      <c r="D10" s="40">
        <f>'[4]трансп'!W59</f>
        <v>678023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31.5">
      <c r="A11" s="39">
        <v>8</v>
      </c>
      <c r="B11" s="45" t="s">
        <v>287</v>
      </c>
      <c r="C11" s="39" t="s">
        <v>18</v>
      </c>
      <c r="D11" s="40">
        <f>'[4]трансп'!W60</f>
        <v>3657975.36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39">
        <v>9</v>
      </c>
      <c r="B12" s="46" t="s">
        <v>300</v>
      </c>
      <c r="C12" s="39" t="s">
        <v>18</v>
      </c>
      <c r="D12" s="40">
        <f>'[4]трансп'!W61</f>
        <v>2223688.704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39">
        <v>10</v>
      </c>
      <c r="B13" s="81" t="s">
        <v>130</v>
      </c>
      <c r="C13" s="39" t="s">
        <v>18</v>
      </c>
      <c r="D13" s="40">
        <f>'[4]трансп'!W62</f>
        <v>842947.7759999998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39">
        <v>11</v>
      </c>
      <c r="B14" s="81" t="s">
        <v>131</v>
      </c>
      <c r="C14" s="39" t="s">
        <v>18</v>
      </c>
      <c r="D14" s="40">
        <f>'[4]трансп'!W63</f>
        <v>591338.8799999999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39">
        <v>12</v>
      </c>
      <c r="B15" s="74" t="s">
        <v>119</v>
      </c>
      <c r="C15" s="39" t="s">
        <v>18</v>
      </c>
      <c r="D15" s="40">
        <f>'[4]трансп'!W64</f>
        <v>3508139.86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39">
        <v>13</v>
      </c>
      <c r="B16" s="81" t="s">
        <v>190</v>
      </c>
      <c r="C16" s="39" t="s">
        <v>18</v>
      </c>
      <c r="D16" s="40">
        <f>'[4]трансп'!W65</f>
        <v>3508139.86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39">
        <v>14</v>
      </c>
      <c r="B17" s="81" t="s">
        <v>191</v>
      </c>
      <c r="C17" s="39" t="s">
        <v>18</v>
      </c>
      <c r="D17" s="40">
        <f>'[4]трансп'!W66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39">
        <v>15</v>
      </c>
      <c r="B18" s="81" t="s">
        <v>132</v>
      </c>
      <c r="C18" s="39" t="s">
        <v>18</v>
      </c>
      <c r="D18" s="40">
        <f>'[4]трансп'!W67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39">
        <v>16</v>
      </c>
      <c r="B19" s="81" t="s">
        <v>133</v>
      </c>
      <c r="C19" s="39" t="s">
        <v>18</v>
      </c>
      <c r="D19" s="40">
        <f>'[4]трансп'!W68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39">
        <v>17</v>
      </c>
      <c r="B20" s="81" t="s">
        <v>134</v>
      </c>
      <c r="C20" s="39" t="s">
        <v>18</v>
      </c>
      <c r="D20" s="40">
        <f>'[4]трансп'!W69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39">
        <v>18</v>
      </c>
      <c r="B21" s="74" t="s">
        <v>120</v>
      </c>
      <c r="C21" s="39" t="s">
        <v>18</v>
      </c>
      <c r="D21" s="40">
        <f>'[4]трансп'!W70</f>
        <v>3531926.702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39">
        <v>19</v>
      </c>
      <c r="B22" s="81" t="s">
        <v>121</v>
      </c>
      <c r="C22" s="39" t="s">
        <v>18</v>
      </c>
      <c r="D22" s="40">
        <f>'[4]трансп'!W71</f>
        <v>-135415.66200000013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39">
        <v>20</v>
      </c>
      <c r="B23" s="81" t="s">
        <v>126</v>
      </c>
      <c r="C23" s="39" t="s">
        <v>18</v>
      </c>
      <c r="D23" s="40">
        <f>'[4]трансп'!W72</f>
        <v>723.99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39">
        <v>21</v>
      </c>
      <c r="B24" s="81" t="s">
        <v>127</v>
      </c>
      <c r="C24" s="39" t="s">
        <v>18</v>
      </c>
      <c r="D24" s="40">
        <f>'[4]трансп'!W73</f>
        <v>823594.38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39">
        <v>22</v>
      </c>
      <c r="B25" s="89" t="s">
        <v>288</v>
      </c>
      <c r="C25" s="39" t="s">
        <v>18</v>
      </c>
      <c r="D25" s="40">
        <f>'[4]трансп'!W74</f>
        <v>3817001.7331940075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39">
        <v>23</v>
      </c>
      <c r="B26" s="91" t="s">
        <v>247</v>
      </c>
      <c r="C26" s="39" t="s">
        <v>18</v>
      </c>
      <c r="D26" s="40">
        <f>'[4]трансп'!W75</f>
        <v>591338.8799999999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39">
        <v>24</v>
      </c>
      <c r="B27" s="91" t="s">
        <v>250</v>
      </c>
      <c r="C27" s="39" t="s">
        <v>18</v>
      </c>
      <c r="D27" s="40">
        <f>'[4]трансп'!W76</f>
        <v>1002150.2799999999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39">
        <v>25</v>
      </c>
      <c r="B28" s="91" t="s">
        <v>253</v>
      </c>
      <c r="C28" s="39" t="s">
        <v>18</v>
      </c>
      <c r="D28" s="40">
        <f>'[4]трансп'!W77</f>
        <v>634819.6799999999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39">
        <v>26</v>
      </c>
      <c r="B29" s="91" t="s">
        <v>254</v>
      </c>
      <c r="C29" s="39" t="s">
        <v>18</v>
      </c>
      <c r="D29" s="40">
        <f>'[4]трансп'!W78</f>
        <v>61452.863999999994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39">
        <v>27</v>
      </c>
      <c r="B30" s="91" t="s">
        <v>255</v>
      </c>
      <c r="C30" s="39" t="s">
        <v>18</v>
      </c>
      <c r="D30" s="40">
        <f>'[4]трансп'!W79</f>
        <v>333352.8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39">
        <v>28</v>
      </c>
      <c r="B31" s="91" t="s">
        <v>257</v>
      </c>
      <c r="C31" s="39" t="s">
        <v>18</v>
      </c>
      <c r="D31" s="40">
        <f>'[4]трансп'!W80</f>
        <v>133920.864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39">
        <v>29</v>
      </c>
      <c r="B32" s="91" t="s">
        <v>258</v>
      </c>
      <c r="C32" s="39" t="s">
        <v>18</v>
      </c>
      <c r="D32" s="40">
        <f>'[4]трансп'!W81</f>
        <v>546118.848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39">
        <v>30</v>
      </c>
      <c r="B33" s="91" t="s">
        <v>259</v>
      </c>
      <c r="C33" s="39" t="s">
        <v>18</v>
      </c>
      <c r="D33" s="40">
        <f>'[4]трансп'!W82</f>
        <v>6956.927999999999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39">
        <v>31</v>
      </c>
      <c r="B34" s="91" t="s">
        <v>268</v>
      </c>
      <c r="C34" s="39" t="s">
        <v>18</v>
      </c>
      <c r="D34" s="40">
        <f>'[4]трансп'!W83</f>
        <v>56814.912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39">
        <v>32</v>
      </c>
      <c r="B35" s="91" t="s">
        <v>262</v>
      </c>
      <c r="C35" s="39" t="s">
        <v>18</v>
      </c>
      <c r="D35" s="40">
        <f>'[4]трансп'!W84</f>
        <v>17972.064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39">
        <v>33</v>
      </c>
      <c r="B36" s="91" t="s">
        <v>264</v>
      </c>
      <c r="C36" s="39" t="s">
        <v>18</v>
      </c>
      <c r="D36" s="40">
        <f>'[4]трансп'!W85</f>
        <v>4637.951999999999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39">
        <v>34</v>
      </c>
      <c r="B37" s="91" t="s">
        <v>339</v>
      </c>
      <c r="C37" s="39" t="s">
        <v>18</v>
      </c>
      <c r="D37" s="40">
        <f>'[4]трансп'!W86</f>
        <v>177401.664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39">
        <v>35</v>
      </c>
      <c r="B38" s="91" t="s">
        <v>344</v>
      </c>
      <c r="C38" s="39" t="s">
        <v>18</v>
      </c>
      <c r="D38" s="40">
        <f>'[4]трансп'!W87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39">
        <v>36</v>
      </c>
      <c r="B39" s="91" t="s">
        <v>289</v>
      </c>
      <c r="C39" s="39" t="s">
        <v>18</v>
      </c>
      <c r="D39" s="40">
        <f>'[4]трансп'!W88</f>
        <v>5318.089704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39">
        <v>37</v>
      </c>
      <c r="B40" s="91" t="s">
        <v>290</v>
      </c>
      <c r="C40" s="39" t="s">
        <v>18</v>
      </c>
      <c r="D40" s="40">
        <f>'[4]трансп'!W89</f>
        <v>32243.745106007995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39">
        <v>38</v>
      </c>
      <c r="B41" s="91" t="s">
        <v>345</v>
      </c>
      <c r="C41" s="39" t="s">
        <v>18</v>
      </c>
      <c r="D41" s="40">
        <f>'[4]трансп'!W90</f>
        <v>9224.009423999998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39">
        <v>39</v>
      </c>
      <c r="B42" s="91" t="s">
        <v>291</v>
      </c>
      <c r="C42" s="39" t="s">
        <v>18</v>
      </c>
      <c r="D42" s="40">
        <f>'[4]трансп'!W91</f>
        <v>203278.15295999992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3" spans="1:249" ht="15.75">
      <c r="A43" s="115"/>
      <c r="B43" s="116"/>
      <c r="C43" s="115"/>
      <c r="D43" s="80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</row>
    <row r="44" spans="2:5" ht="15.75">
      <c r="B44" s="95" t="s">
        <v>346</v>
      </c>
      <c r="E44" s="1"/>
    </row>
  </sheetData>
  <sheetProtection/>
  <mergeCells count="2">
    <mergeCell ref="A1:D1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100" t="s">
        <v>87</v>
      </c>
      <c r="B1" s="100"/>
      <c r="C1" s="100"/>
      <c r="D1" s="100"/>
    </row>
    <row r="2" spans="1:4" s="14" customFormat="1" ht="30.75" customHeight="1">
      <c r="A2" s="17"/>
      <c r="B2" s="15" t="s">
        <v>302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208</v>
      </c>
    </row>
    <row r="6" spans="1:4" s="6" customFormat="1" ht="19.5" customHeight="1">
      <c r="A6" s="96" t="s">
        <v>45</v>
      </c>
      <c r="B6" s="96"/>
      <c r="C6" s="96"/>
      <c r="D6" s="96"/>
    </row>
    <row r="7" spans="1:4" s="6" customFormat="1" ht="19.5" customHeight="1">
      <c r="A7" s="4" t="s">
        <v>9</v>
      </c>
      <c r="B7" s="3" t="s">
        <v>46</v>
      </c>
      <c r="C7" s="5" t="s">
        <v>5</v>
      </c>
      <c r="D7" s="8" t="s">
        <v>276</v>
      </c>
    </row>
    <row r="8" spans="1:4" s="6" customFormat="1" ht="19.5" customHeight="1">
      <c r="A8" s="96" t="s">
        <v>176</v>
      </c>
      <c r="B8" s="96"/>
      <c r="C8" s="96"/>
      <c r="D8" s="96"/>
    </row>
    <row r="9" spans="1:4" s="6" customFormat="1" ht="19.5" customHeight="1">
      <c r="A9" s="4" t="s">
        <v>10</v>
      </c>
      <c r="B9" s="3" t="s">
        <v>177</v>
      </c>
      <c r="C9" s="5" t="s">
        <v>5</v>
      </c>
      <c r="D9" s="5" t="s">
        <v>209</v>
      </c>
    </row>
    <row r="10" spans="1:4" s="6" customFormat="1" ht="19.5" customHeight="1">
      <c r="A10" s="4" t="s">
        <v>11</v>
      </c>
      <c r="B10" s="3" t="s">
        <v>32</v>
      </c>
      <c r="C10" s="5" t="s">
        <v>5</v>
      </c>
      <c r="D10" s="8" t="s">
        <v>277</v>
      </c>
    </row>
    <row r="11" spans="1:4" s="6" customFormat="1" ht="19.5" customHeight="1">
      <c r="A11" s="96" t="s">
        <v>88</v>
      </c>
      <c r="B11" s="96"/>
      <c r="C11" s="96"/>
      <c r="D11" s="96"/>
    </row>
    <row r="12" spans="1:4" s="6" customFormat="1" ht="33" customHeight="1">
      <c r="A12" s="4" t="s">
        <v>139</v>
      </c>
      <c r="B12" s="3" t="s">
        <v>47</v>
      </c>
      <c r="C12" s="5" t="s">
        <v>5</v>
      </c>
      <c r="D12" s="5" t="s">
        <v>216</v>
      </c>
    </row>
    <row r="13" spans="1:4" s="6" customFormat="1" ht="19.5" customHeight="1">
      <c r="A13" s="99" t="s">
        <v>48</v>
      </c>
      <c r="B13" s="99"/>
      <c r="C13" s="99"/>
      <c r="D13" s="99"/>
    </row>
    <row r="14" spans="1:4" s="6" customFormat="1" ht="19.5" customHeight="1">
      <c r="A14" s="4" t="s">
        <v>140</v>
      </c>
      <c r="B14" s="3" t="s">
        <v>49</v>
      </c>
      <c r="C14" s="5" t="s">
        <v>5</v>
      </c>
      <c r="D14" s="5" t="s">
        <v>210</v>
      </c>
    </row>
    <row r="15" spans="1:4" s="6" customFormat="1" ht="19.5" customHeight="1">
      <c r="A15" s="4" t="s">
        <v>141</v>
      </c>
      <c r="B15" s="3" t="s">
        <v>50</v>
      </c>
      <c r="C15" s="5" t="s">
        <v>5</v>
      </c>
      <c r="D15" s="8" t="s">
        <v>211</v>
      </c>
    </row>
    <row r="16" spans="1:4" s="6" customFormat="1" ht="19.5" customHeight="1">
      <c r="A16" s="99" t="s">
        <v>51</v>
      </c>
      <c r="B16" s="99"/>
      <c r="C16" s="99"/>
      <c r="D16" s="99"/>
    </row>
    <row r="17" spans="1:4" s="6" customFormat="1" ht="19.5" customHeight="1">
      <c r="A17" s="4" t="s">
        <v>146</v>
      </c>
      <c r="B17" s="3" t="s">
        <v>52</v>
      </c>
      <c r="C17" s="5" t="s">
        <v>7</v>
      </c>
      <c r="D17" s="5">
        <v>1345.4</v>
      </c>
    </row>
    <row r="18" spans="1:4" s="6" customFormat="1" ht="19.5" customHeight="1">
      <c r="A18" s="96" t="s">
        <v>53</v>
      </c>
      <c r="B18" s="96"/>
      <c r="C18" s="96"/>
      <c r="D18" s="96"/>
    </row>
    <row r="19" spans="1:4" s="6" customFormat="1" ht="30.75" customHeight="1">
      <c r="A19" s="4" t="s">
        <v>147</v>
      </c>
      <c r="B19" s="3" t="s">
        <v>54</v>
      </c>
      <c r="C19" s="5" t="s">
        <v>5</v>
      </c>
      <c r="D19" s="5" t="s">
        <v>221</v>
      </c>
    </row>
    <row r="20" spans="1:4" s="6" customFormat="1" ht="19.5" customHeight="1">
      <c r="A20" s="4" t="s">
        <v>148</v>
      </c>
      <c r="B20" s="3" t="s">
        <v>55</v>
      </c>
      <c r="C20" s="8" t="s">
        <v>6</v>
      </c>
      <c r="D20" s="5">
        <v>5</v>
      </c>
    </row>
    <row r="21" spans="1:4" s="6" customFormat="1" ht="19.5" customHeight="1">
      <c r="A21" s="96" t="s">
        <v>89</v>
      </c>
      <c r="B21" s="96"/>
      <c r="C21" s="96"/>
      <c r="D21" s="96"/>
    </row>
    <row r="22" spans="1:4" s="6" customFormat="1" ht="19.5" customHeight="1">
      <c r="A22" s="4" t="s">
        <v>149</v>
      </c>
      <c r="B22" s="7" t="s">
        <v>56</v>
      </c>
      <c r="C22" s="5" t="s">
        <v>5</v>
      </c>
      <c r="D22" s="5">
        <v>1</v>
      </c>
    </row>
    <row r="23" spans="1:4" s="6" customFormat="1" ht="19.5" customHeight="1">
      <c r="A23" s="4" t="s">
        <v>150</v>
      </c>
      <c r="B23" s="3" t="s">
        <v>57</v>
      </c>
      <c r="C23" s="5" t="s">
        <v>5</v>
      </c>
      <c r="D23" s="8" t="s">
        <v>212</v>
      </c>
    </row>
    <row r="24" spans="1:4" s="6" customFormat="1" ht="19.5" customHeight="1">
      <c r="A24" s="4" t="s">
        <v>151</v>
      </c>
      <c r="B24" s="7" t="s">
        <v>58</v>
      </c>
      <c r="C24" s="5" t="s">
        <v>5</v>
      </c>
      <c r="D24" s="5">
        <v>2015</v>
      </c>
    </row>
    <row r="25" spans="1:4" s="6" customFormat="1" ht="19.5" customHeight="1">
      <c r="A25" s="4"/>
      <c r="B25" s="7" t="s">
        <v>56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57</v>
      </c>
      <c r="C26" s="5" t="s">
        <v>5</v>
      </c>
      <c r="D26" s="8" t="s">
        <v>212</v>
      </c>
    </row>
    <row r="27" spans="1:4" s="6" customFormat="1" ht="19.5" customHeight="1">
      <c r="A27" s="4"/>
      <c r="B27" s="7" t="s">
        <v>58</v>
      </c>
      <c r="C27" s="5" t="s">
        <v>5</v>
      </c>
      <c r="D27" s="5">
        <v>2015</v>
      </c>
    </row>
    <row r="28" spans="1:4" s="6" customFormat="1" ht="19.5" customHeight="1">
      <c r="A28" s="4"/>
      <c r="B28" s="7" t="s">
        <v>56</v>
      </c>
      <c r="C28" s="5" t="s">
        <v>5</v>
      </c>
      <c r="D28" s="5">
        <v>3</v>
      </c>
    </row>
    <row r="29" spans="1:4" s="6" customFormat="1" ht="19.5" customHeight="1">
      <c r="A29" s="4"/>
      <c r="B29" s="3" t="s">
        <v>57</v>
      </c>
      <c r="C29" s="5" t="s">
        <v>5</v>
      </c>
      <c r="D29" s="8" t="s">
        <v>212</v>
      </c>
    </row>
    <row r="30" spans="1:4" s="6" customFormat="1" ht="19.5" customHeight="1">
      <c r="A30" s="4"/>
      <c r="B30" s="7" t="s">
        <v>58</v>
      </c>
      <c r="C30" s="5" t="s">
        <v>5</v>
      </c>
      <c r="D30" s="5">
        <v>2015</v>
      </c>
    </row>
    <row r="31" spans="1:4" s="6" customFormat="1" ht="19.5" customHeight="1">
      <c r="A31" s="4"/>
      <c r="B31" s="7" t="s">
        <v>56</v>
      </c>
      <c r="C31" s="5" t="s">
        <v>5</v>
      </c>
      <c r="D31" s="5">
        <v>4</v>
      </c>
    </row>
    <row r="32" spans="1:4" s="6" customFormat="1" ht="19.5" customHeight="1">
      <c r="A32" s="4"/>
      <c r="B32" s="3" t="s">
        <v>57</v>
      </c>
      <c r="C32" s="5" t="s">
        <v>5</v>
      </c>
      <c r="D32" s="8" t="s">
        <v>212</v>
      </c>
    </row>
    <row r="33" spans="1:4" s="6" customFormat="1" ht="19.5" customHeight="1">
      <c r="A33" s="4"/>
      <c r="B33" s="7" t="s">
        <v>58</v>
      </c>
      <c r="C33" s="5" t="s">
        <v>5</v>
      </c>
      <c r="D33" s="5">
        <v>2015</v>
      </c>
    </row>
    <row r="34" spans="1:4" s="6" customFormat="1" ht="19.5" customHeight="1">
      <c r="A34" s="4"/>
      <c r="B34" s="7" t="s">
        <v>56</v>
      </c>
      <c r="C34" s="5" t="s">
        <v>5</v>
      </c>
      <c r="D34" s="5">
        <v>5</v>
      </c>
    </row>
    <row r="35" spans="1:4" s="6" customFormat="1" ht="19.5" customHeight="1">
      <c r="A35" s="4"/>
      <c r="B35" s="3" t="s">
        <v>57</v>
      </c>
      <c r="C35" s="5" t="s">
        <v>5</v>
      </c>
      <c r="D35" s="8" t="s">
        <v>212</v>
      </c>
    </row>
    <row r="36" spans="1:4" s="6" customFormat="1" ht="19.5" customHeight="1">
      <c r="A36" s="4"/>
      <c r="B36" s="7" t="s">
        <v>58</v>
      </c>
      <c r="C36" s="5" t="s">
        <v>5</v>
      </c>
      <c r="D36" s="5">
        <v>2015</v>
      </c>
    </row>
    <row r="37" spans="1:4" s="6" customFormat="1" ht="19.5" customHeight="1">
      <c r="A37" s="99" t="s">
        <v>59</v>
      </c>
      <c r="B37" s="99"/>
      <c r="C37" s="99"/>
      <c r="D37" s="99"/>
    </row>
    <row r="38" spans="1:4" s="6" customFormat="1" ht="34.5" customHeight="1">
      <c r="A38" s="4" t="s">
        <v>152</v>
      </c>
      <c r="B38" s="7" t="s">
        <v>60</v>
      </c>
      <c r="C38" s="5" t="s">
        <v>5</v>
      </c>
      <c r="D38" s="10" t="s">
        <v>222</v>
      </c>
    </row>
    <row r="39" spans="1:4" s="6" customFormat="1" ht="19.5" customHeight="1">
      <c r="A39" s="4" t="s">
        <v>153</v>
      </c>
      <c r="B39" s="7" t="s">
        <v>61</v>
      </c>
      <c r="C39" s="5" t="s">
        <v>5</v>
      </c>
      <c r="D39" s="8" t="s">
        <v>207</v>
      </c>
    </row>
    <row r="40" spans="1:4" s="6" customFormat="1" ht="19.5" customHeight="1">
      <c r="A40" s="4" t="s">
        <v>154</v>
      </c>
      <c r="B40" s="3" t="s">
        <v>62</v>
      </c>
      <c r="C40" s="5" t="s">
        <v>5</v>
      </c>
      <c r="D40" s="8"/>
    </row>
    <row r="41" spans="1:4" s="6" customFormat="1" ht="19.5" customHeight="1">
      <c r="A41" s="4" t="s">
        <v>155</v>
      </c>
      <c r="B41" s="3" t="s">
        <v>63</v>
      </c>
      <c r="C41" s="5" t="s">
        <v>5</v>
      </c>
      <c r="D41" s="8"/>
    </row>
    <row r="42" spans="1:4" s="6" customFormat="1" ht="19.5" customHeight="1">
      <c r="A42" s="4" t="s">
        <v>156</v>
      </c>
      <c r="B42" s="3" t="s">
        <v>64</v>
      </c>
      <c r="C42" s="5" t="s">
        <v>5</v>
      </c>
      <c r="D42" s="16"/>
    </row>
    <row r="43" spans="1:4" s="6" customFormat="1" ht="19.5" customHeight="1">
      <c r="A43" s="4" t="s">
        <v>157</v>
      </c>
      <c r="B43" s="3" t="s">
        <v>65</v>
      </c>
      <c r="C43" s="5" t="s">
        <v>5</v>
      </c>
      <c r="D43" s="23"/>
    </row>
    <row r="44" spans="1:4" s="6" customFormat="1" ht="34.5" customHeight="1">
      <c r="A44" s="4"/>
      <c r="B44" s="7" t="s">
        <v>60</v>
      </c>
      <c r="C44" s="5" t="s">
        <v>5</v>
      </c>
      <c r="D44" s="10" t="s">
        <v>223</v>
      </c>
    </row>
    <row r="45" spans="1:4" s="6" customFormat="1" ht="19.5" customHeight="1">
      <c r="A45" s="4"/>
      <c r="B45" s="7" t="s">
        <v>61</v>
      </c>
      <c r="C45" s="5" t="s">
        <v>5</v>
      </c>
      <c r="D45" s="8" t="s">
        <v>207</v>
      </c>
    </row>
    <row r="46" spans="1:4" s="6" customFormat="1" ht="19.5" customHeight="1">
      <c r="A46" s="4"/>
      <c r="B46" s="3" t="s">
        <v>62</v>
      </c>
      <c r="C46" s="5" t="s">
        <v>5</v>
      </c>
      <c r="D46" s="8"/>
    </row>
    <row r="47" spans="1:4" s="6" customFormat="1" ht="19.5" customHeight="1">
      <c r="A47" s="4"/>
      <c r="B47" s="3" t="s">
        <v>63</v>
      </c>
      <c r="C47" s="5" t="s">
        <v>5</v>
      </c>
      <c r="D47" s="8"/>
    </row>
    <row r="48" spans="1:4" s="6" customFormat="1" ht="19.5" customHeight="1">
      <c r="A48" s="4"/>
      <c r="B48" s="3" t="s">
        <v>64</v>
      </c>
      <c r="C48" s="5" t="s">
        <v>5</v>
      </c>
      <c r="D48" s="16"/>
    </row>
    <row r="49" spans="1:4" s="6" customFormat="1" ht="19.5" customHeight="1">
      <c r="A49" s="4"/>
      <c r="B49" s="3" t="s">
        <v>65</v>
      </c>
      <c r="C49" s="5" t="s">
        <v>5</v>
      </c>
      <c r="D49" s="16"/>
    </row>
    <row r="50" spans="1:4" s="6" customFormat="1" ht="19.5" customHeight="1">
      <c r="A50" s="4"/>
      <c r="B50" s="7" t="s">
        <v>60</v>
      </c>
      <c r="C50" s="5"/>
      <c r="D50" s="18" t="s">
        <v>224</v>
      </c>
    </row>
    <row r="51" spans="1:4" s="6" customFormat="1" ht="19.5" customHeight="1">
      <c r="A51" s="4"/>
      <c r="B51" s="7" t="s">
        <v>61</v>
      </c>
      <c r="C51" s="5"/>
      <c r="D51" s="8" t="s">
        <v>207</v>
      </c>
    </row>
    <row r="52" spans="1:4" s="6" customFormat="1" ht="19.5" customHeight="1">
      <c r="A52" s="4"/>
      <c r="B52" s="3" t="s">
        <v>62</v>
      </c>
      <c r="C52" s="5"/>
      <c r="D52" s="8"/>
    </row>
    <row r="53" spans="1:4" s="6" customFormat="1" ht="19.5" customHeight="1">
      <c r="A53" s="4"/>
      <c r="B53" s="3" t="s">
        <v>63</v>
      </c>
      <c r="C53" s="5"/>
      <c r="D53" s="8"/>
    </row>
    <row r="54" spans="1:4" s="6" customFormat="1" ht="19.5" customHeight="1">
      <c r="A54" s="4"/>
      <c r="B54" s="3" t="s">
        <v>64</v>
      </c>
      <c r="C54" s="5"/>
      <c r="D54" s="16"/>
    </row>
    <row r="55" spans="1:4" s="6" customFormat="1" ht="19.5" customHeight="1">
      <c r="A55" s="4"/>
      <c r="B55" s="3" t="s">
        <v>65</v>
      </c>
      <c r="C55" s="5"/>
      <c r="D55" s="16"/>
    </row>
    <row r="56" spans="1:4" s="6" customFormat="1" ht="19.5" customHeight="1">
      <c r="A56" s="4"/>
      <c r="B56" s="7" t="s">
        <v>60</v>
      </c>
      <c r="C56" s="5"/>
      <c r="D56" s="18" t="s">
        <v>225</v>
      </c>
    </row>
    <row r="57" spans="1:4" s="6" customFormat="1" ht="19.5" customHeight="1">
      <c r="A57" s="4"/>
      <c r="B57" s="7" t="s">
        <v>61</v>
      </c>
      <c r="C57" s="5"/>
      <c r="D57" s="16" t="s">
        <v>213</v>
      </c>
    </row>
    <row r="58" spans="1:4" s="6" customFormat="1" ht="19.5" customHeight="1">
      <c r="A58" s="4"/>
      <c r="B58" s="3" t="s">
        <v>62</v>
      </c>
      <c r="C58" s="5"/>
      <c r="D58" s="8" t="s">
        <v>231</v>
      </c>
    </row>
    <row r="59" spans="1:4" s="6" customFormat="1" ht="19.5" customHeight="1">
      <c r="A59" s="4"/>
      <c r="B59" s="3" t="s">
        <v>63</v>
      </c>
      <c r="C59" s="5"/>
      <c r="D59" s="16" t="s">
        <v>226</v>
      </c>
    </row>
    <row r="60" spans="1:4" s="6" customFormat="1" ht="19.5" customHeight="1">
      <c r="A60" s="4"/>
      <c r="B60" s="3" t="s">
        <v>64</v>
      </c>
      <c r="C60" s="5"/>
      <c r="D60" s="16"/>
    </row>
    <row r="61" spans="1:4" s="6" customFormat="1" ht="19.5" customHeight="1">
      <c r="A61" s="4"/>
      <c r="B61" s="3" t="s">
        <v>65</v>
      </c>
      <c r="C61" s="5"/>
      <c r="D61" s="16"/>
    </row>
    <row r="62" spans="1:4" s="6" customFormat="1" ht="19.5" customHeight="1">
      <c r="A62" s="4"/>
      <c r="B62" s="7" t="s">
        <v>60</v>
      </c>
      <c r="C62" s="5"/>
      <c r="D62" s="18" t="s">
        <v>227</v>
      </c>
    </row>
    <row r="63" spans="1:4" s="6" customFormat="1" ht="19.5" customHeight="1">
      <c r="A63" s="4"/>
      <c r="B63" s="7" t="s">
        <v>61</v>
      </c>
      <c r="C63" s="5"/>
      <c r="D63" s="16" t="s">
        <v>207</v>
      </c>
    </row>
    <row r="64" spans="1:4" s="6" customFormat="1" ht="19.5" customHeight="1">
      <c r="A64" s="4"/>
      <c r="B64" s="3" t="s">
        <v>62</v>
      </c>
      <c r="C64" s="5"/>
      <c r="D64" s="16"/>
    </row>
    <row r="65" spans="1:4" s="6" customFormat="1" ht="19.5" customHeight="1">
      <c r="A65" s="4"/>
      <c r="B65" s="3" t="s">
        <v>63</v>
      </c>
      <c r="C65" s="5"/>
      <c r="D65" s="16"/>
    </row>
    <row r="66" spans="1:4" s="6" customFormat="1" ht="19.5" customHeight="1">
      <c r="A66" s="4"/>
      <c r="B66" s="3" t="s">
        <v>64</v>
      </c>
      <c r="C66" s="5"/>
      <c r="D66" s="16"/>
    </row>
    <row r="67" spans="1:4" s="6" customFormat="1" ht="19.5" customHeight="1">
      <c r="A67" s="4"/>
      <c r="B67" s="3" t="s">
        <v>65</v>
      </c>
      <c r="C67" s="5"/>
      <c r="D67" s="16"/>
    </row>
    <row r="68" spans="1:4" s="6" customFormat="1" ht="19.5" customHeight="1">
      <c r="A68" s="99" t="s">
        <v>66</v>
      </c>
      <c r="B68" s="99"/>
      <c r="C68" s="99"/>
      <c r="D68" s="99"/>
    </row>
    <row r="69" spans="1:4" s="6" customFormat="1" ht="19.5" customHeight="1">
      <c r="A69" s="4" t="s">
        <v>158</v>
      </c>
      <c r="B69" s="7" t="s">
        <v>67</v>
      </c>
      <c r="C69" s="5" t="s">
        <v>5</v>
      </c>
      <c r="D69" s="5" t="s">
        <v>228</v>
      </c>
    </row>
    <row r="70" spans="1:4" s="6" customFormat="1" ht="19.5" customHeight="1">
      <c r="A70" s="4" t="s">
        <v>162</v>
      </c>
      <c r="B70" s="7" t="s">
        <v>68</v>
      </c>
      <c r="C70" s="8" t="s">
        <v>6</v>
      </c>
      <c r="D70" s="5">
        <v>2</v>
      </c>
    </row>
    <row r="71" spans="1:4" s="6" customFormat="1" ht="19.5" customHeight="1">
      <c r="A71" s="99" t="s">
        <v>69</v>
      </c>
      <c r="B71" s="99"/>
      <c r="C71" s="99"/>
      <c r="D71" s="99"/>
    </row>
    <row r="72" spans="1:4" s="6" customFormat="1" ht="19.5" customHeight="1">
      <c r="A72" s="4" t="s">
        <v>163</v>
      </c>
      <c r="B72" s="3" t="s">
        <v>70</v>
      </c>
      <c r="C72" s="5" t="s">
        <v>5</v>
      </c>
      <c r="D72" s="5" t="s">
        <v>228</v>
      </c>
    </row>
    <row r="73" spans="1:4" s="6" customFormat="1" ht="19.5" customHeight="1">
      <c r="A73" s="99" t="s">
        <v>71</v>
      </c>
      <c r="B73" s="99"/>
      <c r="C73" s="99"/>
      <c r="D73" s="99"/>
    </row>
    <row r="74" spans="1:4" s="6" customFormat="1" ht="19.5" customHeight="1">
      <c r="A74" s="4" t="s">
        <v>164</v>
      </c>
      <c r="B74" s="7" t="s">
        <v>72</v>
      </c>
      <c r="C74" s="5" t="s">
        <v>5</v>
      </c>
      <c r="D74" s="5" t="s">
        <v>228</v>
      </c>
    </row>
    <row r="75" spans="1:4" s="6" customFormat="1" ht="19.5" customHeight="1">
      <c r="A75" s="99" t="s">
        <v>73</v>
      </c>
      <c r="B75" s="99"/>
      <c r="C75" s="99"/>
      <c r="D75" s="99"/>
    </row>
    <row r="76" spans="1:4" s="6" customFormat="1" ht="19.5" customHeight="1">
      <c r="A76" s="4" t="s">
        <v>165</v>
      </c>
      <c r="B76" s="7" t="s">
        <v>74</v>
      </c>
      <c r="C76" s="5" t="s">
        <v>5</v>
      </c>
      <c r="D76" s="5" t="s">
        <v>228</v>
      </c>
    </row>
    <row r="77" spans="1:4" s="6" customFormat="1" ht="19.5" customHeight="1">
      <c r="A77" s="96" t="s">
        <v>75</v>
      </c>
      <c r="B77" s="96"/>
      <c r="C77" s="96"/>
      <c r="D77" s="96"/>
    </row>
    <row r="78" spans="1:4" s="6" customFormat="1" ht="19.5" customHeight="1">
      <c r="A78" s="4" t="s">
        <v>169</v>
      </c>
      <c r="B78" s="7" t="s">
        <v>76</v>
      </c>
      <c r="C78" s="5" t="s">
        <v>5</v>
      </c>
      <c r="D78" s="5" t="s">
        <v>228</v>
      </c>
    </row>
    <row r="79" spans="1:4" s="6" customFormat="1" ht="19.5" customHeight="1">
      <c r="A79" s="4" t="s">
        <v>170</v>
      </c>
      <c r="B79" s="7" t="s">
        <v>77</v>
      </c>
      <c r="C79" s="5" t="s">
        <v>33</v>
      </c>
      <c r="D79" s="5"/>
    </row>
    <row r="80" spans="1:4" s="6" customFormat="1" ht="19.5" customHeight="1">
      <c r="A80" s="99" t="s">
        <v>78</v>
      </c>
      <c r="B80" s="99"/>
      <c r="C80" s="99"/>
      <c r="D80" s="99"/>
    </row>
    <row r="81" spans="1:4" s="6" customFormat="1" ht="19.5" customHeight="1">
      <c r="A81" s="4" t="s">
        <v>171</v>
      </c>
      <c r="B81" s="7" t="s">
        <v>79</v>
      </c>
      <c r="C81" s="5" t="s">
        <v>5</v>
      </c>
      <c r="D81" s="5" t="s">
        <v>228</v>
      </c>
    </row>
    <row r="82" spans="1:4" s="6" customFormat="1" ht="19.5" customHeight="1">
      <c r="A82" s="99" t="s">
        <v>80</v>
      </c>
      <c r="B82" s="99"/>
      <c r="C82" s="99"/>
      <c r="D82" s="99"/>
    </row>
    <row r="83" spans="1:4" s="6" customFormat="1" ht="19.5" customHeight="1">
      <c r="A83" s="4" t="s">
        <v>172</v>
      </c>
      <c r="B83" s="3" t="s">
        <v>81</v>
      </c>
      <c r="C83" s="5" t="s">
        <v>5</v>
      </c>
      <c r="D83" s="7" t="s">
        <v>214</v>
      </c>
    </row>
    <row r="84" spans="1:4" s="6" customFormat="1" ht="19.5" customHeight="1">
      <c r="A84" s="99" t="s">
        <v>82</v>
      </c>
      <c r="B84" s="99"/>
      <c r="C84" s="99"/>
      <c r="D84" s="99"/>
    </row>
    <row r="85" spans="1:4" s="6" customFormat="1" ht="19.5" customHeight="1">
      <c r="A85" s="4" t="s">
        <v>173</v>
      </c>
      <c r="B85" s="3" t="s">
        <v>83</v>
      </c>
      <c r="C85" s="5" t="s">
        <v>5</v>
      </c>
      <c r="D85" s="5"/>
    </row>
    <row r="86" spans="1:4" s="6" customFormat="1" ht="19.5" customHeight="1">
      <c r="A86" s="99" t="s">
        <v>84</v>
      </c>
      <c r="B86" s="99"/>
      <c r="C86" s="99"/>
      <c r="D86" s="99"/>
    </row>
    <row r="87" spans="1:4" s="6" customFormat="1" ht="19.5" customHeight="1">
      <c r="A87" s="4" t="s">
        <v>174</v>
      </c>
      <c r="B87" s="3" t="s">
        <v>85</v>
      </c>
      <c r="C87" s="5" t="s">
        <v>5</v>
      </c>
      <c r="D87" s="8" t="s">
        <v>215</v>
      </c>
    </row>
    <row r="88" spans="1:4" s="6" customFormat="1" ht="19.5" customHeight="1">
      <c r="A88" s="96" t="s">
        <v>90</v>
      </c>
      <c r="B88" s="96"/>
      <c r="C88" s="96"/>
      <c r="D88" s="96"/>
    </row>
    <row r="89" spans="1:4" s="6" customFormat="1" ht="19.5" customHeight="1">
      <c r="A89" s="4" t="s">
        <v>175</v>
      </c>
      <c r="B89" s="3" t="s">
        <v>86</v>
      </c>
      <c r="C89" s="5" t="s">
        <v>5</v>
      </c>
      <c r="D89" s="8"/>
    </row>
    <row r="90" s="6" customFormat="1" ht="39.75" customHeight="1"/>
  </sheetData>
  <sheetProtection/>
  <mergeCells count="19">
    <mergeCell ref="A88:D88"/>
    <mergeCell ref="A21:D21"/>
    <mergeCell ref="A37:D37"/>
    <mergeCell ref="A68:D68"/>
    <mergeCell ref="A71:D71"/>
    <mergeCell ref="A73:D73"/>
    <mergeCell ref="A75:D75"/>
    <mergeCell ref="A77:D77"/>
    <mergeCell ref="A80:D80"/>
    <mergeCell ref="A82:D82"/>
    <mergeCell ref="A84:D84"/>
    <mergeCell ref="A86:D86"/>
    <mergeCell ref="A18:D18"/>
    <mergeCell ref="A8:D8"/>
    <mergeCell ref="A16:D16"/>
    <mergeCell ref="A1:D1"/>
    <mergeCell ref="A6:D6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7.28125" style="1" bestFit="1" customWidth="1"/>
    <col min="2" max="2" width="48.140625" style="19" customWidth="1"/>
    <col min="3" max="3" width="9.00390625" style="19" bestFit="1" customWidth="1"/>
    <col min="4" max="4" width="21.140625" style="57" customWidth="1"/>
    <col min="5" max="5" width="20.57421875" style="57" customWidth="1"/>
    <col min="6" max="6" width="11.7109375" style="29" customWidth="1"/>
    <col min="7" max="7" width="36.57421875" style="38" customWidth="1"/>
    <col min="8" max="16384" width="9.140625" style="1" customWidth="1"/>
  </cols>
  <sheetData>
    <row r="1" spans="2:7" s="24" customFormat="1" ht="64.5" customHeight="1">
      <c r="B1" s="105" t="s">
        <v>279</v>
      </c>
      <c r="C1" s="105"/>
      <c r="D1" s="105"/>
      <c r="E1" s="56"/>
      <c r="F1" s="26"/>
      <c r="G1" s="27"/>
    </row>
    <row r="2" spans="2:7" s="24" customFormat="1" ht="24.75" customHeight="1">
      <c r="B2" s="28" t="str">
        <f>'[1]2.1'!B3</f>
        <v>по адресу: Московская обл., г. Щелково,  ул.  1 Советский переулок, д. 5А.</v>
      </c>
      <c r="C2" s="29"/>
      <c r="D2" s="57"/>
      <c r="E2" s="57"/>
      <c r="F2" s="29"/>
      <c r="G2" s="27"/>
    </row>
    <row r="3" spans="1:7" s="6" customFormat="1" ht="61.5" customHeight="1">
      <c r="A3" s="25" t="s">
        <v>0</v>
      </c>
      <c r="B3" s="30" t="s">
        <v>1</v>
      </c>
      <c r="C3" s="30" t="s">
        <v>2</v>
      </c>
      <c r="D3" s="50" t="s">
        <v>280</v>
      </c>
      <c r="E3" s="50" t="s">
        <v>281</v>
      </c>
      <c r="F3" s="30" t="s">
        <v>282</v>
      </c>
      <c r="G3" s="31" t="s">
        <v>283</v>
      </c>
    </row>
    <row r="4" spans="1:7" s="6" customFormat="1" ht="19.5" customHeight="1">
      <c r="A4" s="22">
        <v>1</v>
      </c>
      <c r="B4" s="32" t="s">
        <v>4</v>
      </c>
      <c r="C4" s="33" t="s">
        <v>5</v>
      </c>
      <c r="D4" s="101" t="str">
        <f>'[1]2.1'!D6</f>
        <v>27.03.2018 г.</v>
      </c>
      <c r="E4" s="102"/>
      <c r="F4" s="34"/>
      <c r="G4" s="35"/>
    </row>
    <row r="5" spans="1:7" s="6" customFormat="1" ht="19.5" customHeight="1">
      <c r="A5" s="22">
        <v>2</v>
      </c>
      <c r="B5" s="36" t="s">
        <v>91</v>
      </c>
      <c r="C5" s="33" t="s">
        <v>5</v>
      </c>
      <c r="D5" s="103" t="s">
        <v>247</v>
      </c>
      <c r="E5" s="104"/>
      <c r="F5" s="30"/>
      <c r="G5" s="35"/>
    </row>
    <row r="6" spans="1:7" s="6" customFormat="1" ht="19.5" customHeight="1">
      <c r="A6" s="22">
        <v>3</v>
      </c>
      <c r="B6" s="36" t="s">
        <v>63</v>
      </c>
      <c r="C6" s="33" t="s">
        <v>5</v>
      </c>
      <c r="D6" s="101" t="s">
        <v>284</v>
      </c>
      <c r="E6" s="102"/>
      <c r="F6" s="34"/>
      <c r="G6" s="35"/>
    </row>
    <row r="7" spans="1:7" s="6" customFormat="1" ht="19.5" customHeight="1">
      <c r="A7" s="22">
        <v>4</v>
      </c>
      <c r="B7" s="36" t="s">
        <v>92</v>
      </c>
      <c r="C7" s="33" t="s">
        <v>285</v>
      </c>
      <c r="D7" s="40">
        <v>4.26</v>
      </c>
      <c r="E7" s="40">
        <v>4.65</v>
      </c>
      <c r="F7" s="34">
        <v>7587.3</v>
      </c>
      <c r="G7" s="35">
        <f>(D7*6+E7*6)*F7</f>
        <v>405617.058</v>
      </c>
    </row>
    <row r="8" spans="1:7" s="6" customFormat="1" ht="89.25" customHeight="1">
      <c r="A8" s="22">
        <v>5</v>
      </c>
      <c r="B8" s="36" t="s">
        <v>178</v>
      </c>
      <c r="C8" s="33" t="s">
        <v>5</v>
      </c>
      <c r="D8" s="101" t="s">
        <v>286</v>
      </c>
      <c r="E8" s="102"/>
      <c r="F8" s="34"/>
      <c r="G8" s="35"/>
    </row>
    <row r="9" spans="1:7" s="6" customFormat="1" ht="19.5" customHeight="1">
      <c r="A9" s="22">
        <v>6</v>
      </c>
      <c r="B9" s="36" t="s">
        <v>179</v>
      </c>
      <c r="C9" s="33" t="s">
        <v>5</v>
      </c>
      <c r="D9" s="101" t="s">
        <v>248</v>
      </c>
      <c r="E9" s="102"/>
      <c r="F9" s="34"/>
      <c r="G9" s="35"/>
    </row>
    <row r="10" spans="1:7" s="6" customFormat="1" ht="31.5" customHeight="1">
      <c r="A10" s="22">
        <v>7</v>
      </c>
      <c r="B10" s="36" t="s">
        <v>93</v>
      </c>
      <c r="C10" s="33" t="s">
        <v>5</v>
      </c>
      <c r="D10" s="101" t="s">
        <v>249</v>
      </c>
      <c r="E10" s="102"/>
      <c r="F10" s="34"/>
      <c r="G10" s="35"/>
    </row>
    <row r="11" spans="1:7" s="6" customFormat="1" ht="15.75">
      <c r="A11" s="22">
        <v>8</v>
      </c>
      <c r="B11" s="36"/>
      <c r="C11" s="33"/>
      <c r="D11" s="40"/>
      <c r="E11" s="40"/>
      <c r="F11" s="34"/>
      <c r="G11" s="35"/>
    </row>
    <row r="12" spans="1:7" s="6" customFormat="1" ht="15.75">
      <c r="A12" s="22">
        <v>9</v>
      </c>
      <c r="B12" s="36" t="s">
        <v>91</v>
      </c>
      <c r="C12" s="33" t="s">
        <v>5</v>
      </c>
      <c r="D12" s="103" t="s">
        <v>250</v>
      </c>
      <c r="E12" s="104"/>
      <c r="F12" s="30"/>
      <c r="G12" s="35"/>
    </row>
    <row r="13" spans="1:7" s="6" customFormat="1" ht="31.5" customHeight="1">
      <c r="A13" s="22">
        <v>10</v>
      </c>
      <c r="B13" s="36" t="s">
        <v>63</v>
      </c>
      <c r="C13" s="33" t="s">
        <v>5</v>
      </c>
      <c r="D13" s="101" t="s">
        <v>284</v>
      </c>
      <c r="E13" s="102"/>
      <c r="F13" s="34"/>
      <c r="G13" s="35"/>
    </row>
    <row r="14" spans="1:7" ht="15.75">
      <c r="A14" s="22">
        <v>11</v>
      </c>
      <c r="B14" s="36" t="s">
        <v>92</v>
      </c>
      <c r="C14" s="33" t="s">
        <v>18</v>
      </c>
      <c r="D14" s="40">
        <v>6.23</v>
      </c>
      <c r="E14" s="40">
        <v>6.6</v>
      </c>
      <c r="F14" s="34">
        <v>7587.3</v>
      </c>
      <c r="G14" s="35">
        <f>(D14*6+E14*6)*F14</f>
        <v>584070.3539999999</v>
      </c>
    </row>
    <row r="15" spans="1:7" ht="105" customHeight="1">
      <c r="A15" s="22">
        <v>12</v>
      </c>
      <c r="B15" s="36" t="s">
        <v>178</v>
      </c>
      <c r="C15" s="33" t="s">
        <v>5</v>
      </c>
      <c r="D15" s="101" t="s">
        <v>286</v>
      </c>
      <c r="E15" s="102"/>
      <c r="F15" s="34"/>
      <c r="G15" s="37"/>
    </row>
    <row r="16" spans="1:7" ht="47.25" customHeight="1">
      <c r="A16" s="22">
        <v>13</v>
      </c>
      <c r="B16" s="36" t="s">
        <v>179</v>
      </c>
      <c r="C16" s="33" t="s">
        <v>5</v>
      </c>
      <c r="D16" s="101" t="s">
        <v>251</v>
      </c>
      <c r="E16" s="102"/>
      <c r="F16" s="34"/>
      <c r="G16" s="37"/>
    </row>
    <row r="17" spans="1:7" ht="15.75">
      <c r="A17" s="22">
        <v>14</v>
      </c>
      <c r="B17" s="36" t="s">
        <v>93</v>
      </c>
      <c r="C17" s="33" t="s">
        <v>5</v>
      </c>
      <c r="D17" s="101" t="s">
        <v>252</v>
      </c>
      <c r="E17" s="102"/>
      <c r="F17" s="34"/>
      <c r="G17" s="37"/>
    </row>
    <row r="18" spans="1:7" ht="15.75">
      <c r="A18" s="22">
        <v>15</v>
      </c>
      <c r="B18" s="36"/>
      <c r="C18" s="33"/>
      <c r="D18" s="40"/>
      <c r="E18" s="40"/>
      <c r="F18" s="34"/>
      <c r="G18" s="37"/>
    </row>
    <row r="19" spans="1:7" ht="31.5" customHeight="1">
      <c r="A19" s="22">
        <v>16</v>
      </c>
      <c r="B19" s="36" t="s">
        <v>91</v>
      </c>
      <c r="C19" s="33" t="s">
        <v>5</v>
      </c>
      <c r="D19" s="103" t="s">
        <v>253</v>
      </c>
      <c r="E19" s="104"/>
      <c r="F19" s="30"/>
      <c r="G19" s="37"/>
    </row>
    <row r="20" spans="1:7" ht="15.75">
      <c r="A20" s="22">
        <v>17</v>
      </c>
      <c r="B20" s="36" t="s">
        <v>63</v>
      </c>
      <c r="C20" s="33" t="s">
        <v>5</v>
      </c>
      <c r="D20" s="101" t="s">
        <v>284</v>
      </c>
      <c r="E20" s="102"/>
      <c r="F20" s="34"/>
      <c r="G20" s="37"/>
    </row>
    <row r="21" spans="1:7" ht="15.75">
      <c r="A21" s="22">
        <v>18</v>
      </c>
      <c r="B21" s="36" t="s">
        <v>92</v>
      </c>
      <c r="C21" s="33" t="s">
        <v>18</v>
      </c>
      <c r="D21" s="40">
        <v>5.28</v>
      </c>
      <c r="E21" s="40">
        <v>5</v>
      </c>
      <c r="F21" s="34">
        <v>7587.3</v>
      </c>
      <c r="G21" s="35">
        <f>(D21*6+E21*6)*F21</f>
        <v>467984.664</v>
      </c>
    </row>
    <row r="22" spans="1:7" ht="107.25" customHeight="1">
      <c r="A22" s="22">
        <v>19</v>
      </c>
      <c r="B22" s="36" t="s">
        <v>178</v>
      </c>
      <c r="C22" s="33" t="s">
        <v>5</v>
      </c>
      <c r="D22" s="101" t="s">
        <v>286</v>
      </c>
      <c r="E22" s="102"/>
      <c r="F22" s="34"/>
      <c r="G22" s="37"/>
    </row>
    <row r="23" spans="1:7" ht="15.75">
      <c r="A23" s="22">
        <v>20</v>
      </c>
      <c r="B23" s="36" t="s">
        <v>179</v>
      </c>
      <c r="C23" s="33" t="s">
        <v>5</v>
      </c>
      <c r="D23" s="101" t="s">
        <v>248</v>
      </c>
      <c r="E23" s="102"/>
      <c r="F23" s="34"/>
      <c r="G23" s="37"/>
    </row>
    <row r="24" spans="1:7" ht="31.5" customHeight="1">
      <c r="A24" s="22">
        <v>21</v>
      </c>
      <c r="B24" s="36" t="s">
        <v>93</v>
      </c>
      <c r="C24" s="33" t="s">
        <v>5</v>
      </c>
      <c r="D24" s="101" t="s">
        <v>303</v>
      </c>
      <c r="E24" s="102"/>
      <c r="F24" s="34"/>
      <c r="G24" s="37"/>
    </row>
    <row r="25" spans="1:7" ht="15.75">
      <c r="A25" s="22">
        <v>22</v>
      </c>
      <c r="B25" s="36"/>
      <c r="C25" s="33"/>
      <c r="D25" s="40"/>
      <c r="E25" s="40"/>
      <c r="F25" s="34"/>
      <c r="G25" s="37"/>
    </row>
    <row r="26" spans="1:7" ht="31.5" customHeight="1">
      <c r="A26" s="22">
        <v>23</v>
      </c>
      <c r="B26" s="36" t="s">
        <v>91</v>
      </c>
      <c r="C26" s="33" t="s">
        <v>5</v>
      </c>
      <c r="D26" s="103" t="s">
        <v>254</v>
      </c>
      <c r="E26" s="104"/>
      <c r="F26" s="30"/>
      <c r="G26" s="37"/>
    </row>
    <row r="27" spans="1:7" ht="15.75">
      <c r="A27" s="22">
        <v>24</v>
      </c>
      <c r="B27" s="36" t="s">
        <v>63</v>
      </c>
      <c r="C27" s="33" t="s">
        <v>5</v>
      </c>
      <c r="D27" s="101" t="s">
        <v>284</v>
      </c>
      <c r="E27" s="102"/>
      <c r="F27" s="34"/>
      <c r="G27" s="37"/>
    </row>
    <row r="28" spans="1:7" ht="15.75">
      <c r="A28" s="22">
        <v>25</v>
      </c>
      <c r="B28" s="36" t="s">
        <v>92</v>
      </c>
      <c r="C28" s="33" t="s">
        <v>18</v>
      </c>
      <c r="D28" s="40">
        <v>1.49</v>
      </c>
      <c r="E28" s="40">
        <v>1.49</v>
      </c>
      <c r="F28" s="34">
        <v>7587.3</v>
      </c>
      <c r="G28" s="35">
        <f>(D28*6+E28*6)*F28</f>
        <v>135660.924</v>
      </c>
    </row>
    <row r="29" spans="1:7" ht="105.75" customHeight="1">
      <c r="A29" s="22">
        <v>26</v>
      </c>
      <c r="B29" s="36" t="s">
        <v>178</v>
      </c>
      <c r="C29" s="33" t="s">
        <v>5</v>
      </c>
      <c r="D29" s="101" t="s">
        <v>286</v>
      </c>
      <c r="E29" s="102"/>
      <c r="F29" s="34"/>
      <c r="G29" s="37"/>
    </row>
    <row r="30" spans="1:7" ht="15.75">
      <c r="A30" s="22">
        <v>27</v>
      </c>
      <c r="B30" s="36" t="s">
        <v>179</v>
      </c>
      <c r="C30" s="33" t="s">
        <v>5</v>
      </c>
      <c r="D30" s="101" t="s">
        <v>248</v>
      </c>
      <c r="E30" s="102"/>
      <c r="F30" s="34"/>
      <c r="G30" s="37"/>
    </row>
    <row r="31" spans="1:7" ht="15.75">
      <c r="A31" s="22">
        <v>28</v>
      </c>
      <c r="B31" s="36" t="s">
        <v>93</v>
      </c>
      <c r="C31" s="33" t="s">
        <v>5</v>
      </c>
      <c r="D31" s="101" t="s">
        <v>252</v>
      </c>
      <c r="E31" s="102"/>
      <c r="F31" s="34"/>
      <c r="G31" s="37"/>
    </row>
    <row r="32" spans="1:7" ht="15.75">
      <c r="A32" s="22">
        <v>29</v>
      </c>
      <c r="B32" s="36"/>
      <c r="C32" s="33"/>
      <c r="D32" s="40"/>
      <c r="E32" s="40"/>
      <c r="F32" s="34"/>
      <c r="G32" s="37"/>
    </row>
    <row r="33" spans="1:7" ht="47.25" customHeight="1">
      <c r="A33" s="22">
        <v>30</v>
      </c>
      <c r="B33" s="36" t="s">
        <v>91</v>
      </c>
      <c r="C33" s="33" t="s">
        <v>5</v>
      </c>
      <c r="D33" s="103" t="s">
        <v>255</v>
      </c>
      <c r="E33" s="104"/>
      <c r="F33" s="30"/>
      <c r="G33" s="37"/>
    </row>
    <row r="34" spans="1:7" ht="15.75">
      <c r="A34" s="22">
        <v>31</v>
      </c>
      <c r="B34" s="36" t="s">
        <v>63</v>
      </c>
      <c r="C34" s="33" t="s">
        <v>5</v>
      </c>
      <c r="D34" s="101" t="s">
        <v>284</v>
      </c>
      <c r="E34" s="102"/>
      <c r="F34" s="34"/>
      <c r="G34" s="37"/>
    </row>
    <row r="35" spans="1:7" ht="15.75">
      <c r="A35" s="22">
        <v>32</v>
      </c>
      <c r="B35" s="36" t="s">
        <v>92</v>
      </c>
      <c r="C35" s="33" t="s">
        <v>18</v>
      </c>
      <c r="D35" s="40">
        <v>2.21</v>
      </c>
      <c r="E35" s="40">
        <v>2.75</v>
      </c>
      <c r="F35" s="34">
        <v>7587.3</v>
      </c>
      <c r="G35" s="35">
        <f>(D35*6+E35*6)*F35</f>
        <v>225798.04799999998</v>
      </c>
    </row>
    <row r="36" spans="1:7" ht="111.75" customHeight="1">
      <c r="A36" s="22">
        <v>33</v>
      </c>
      <c r="B36" s="36" t="s">
        <v>178</v>
      </c>
      <c r="C36" s="33" t="s">
        <v>5</v>
      </c>
      <c r="D36" s="101" t="s">
        <v>286</v>
      </c>
      <c r="E36" s="102"/>
      <c r="F36" s="34"/>
      <c r="G36" s="37"/>
    </row>
    <row r="37" spans="1:7" ht="31.5" customHeight="1">
      <c r="A37" s="22">
        <v>34</v>
      </c>
      <c r="B37" s="36" t="s">
        <v>179</v>
      </c>
      <c r="C37" s="33" t="s">
        <v>5</v>
      </c>
      <c r="D37" s="101" t="s">
        <v>256</v>
      </c>
      <c r="E37" s="102"/>
      <c r="F37" s="34"/>
      <c r="G37" s="37"/>
    </row>
    <row r="38" spans="1:7" ht="15.75">
      <c r="A38" s="22">
        <v>35</v>
      </c>
      <c r="B38" s="36" t="s">
        <v>93</v>
      </c>
      <c r="C38" s="33" t="s">
        <v>5</v>
      </c>
      <c r="D38" s="101" t="s">
        <v>252</v>
      </c>
      <c r="E38" s="102"/>
      <c r="F38" s="34"/>
      <c r="G38" s="37"/>
    </row>
    <row r="39" spans="1:7" ht="15.75">
      <c r="A39" s="22">
        <v>36</v>
      </c>
      <c r="B39" s="36"/>
      <c r="C39" s="33"/>
      <c r="D39" s="40"/>
      <c r="E39" s="40"/>
      <c r="F39" s="34"/>
      <c r="G39" s="37"/>
    </row>
    <row r="40" spans="1:7" ht="47.25" customHeight="1">
      <c r="A40" s="22">
        <v>37</v>
      </c>
      <c r="B40" s="36" t="s">
        <v>91</v>
      </c>
      <c r="C40" s="33" t="s">
        <v>5</v>
      </c>
      <c r="D40" s="103" t="s">
        <v>257</v>
      </c>
      <c r="E40" s="104"/>
      <c r="F40" s="30"/>
      <c r="G40" s="37"/>
    </row>
    <row r="41" spans="1:7" ht="15.75">
      <c r="A41" s="22">
        <v>38</v>
      </c>
      <c r="B41" s="36" t="s">
        <v>63</v>
      </c>
      <c r="C41" s="33" t="s">
        <v>5</v>
      </c>
      <c r="D41" s="101" t="s">
        <v>284</v>
      </c>
      <c r="E41" s="102"/>
      <c r="F41" s="34"/>
      <c r="G41" s="37"/>
    </row>
    <row r="42" spans="1:7" ht="15.75">
      <c r="A42" s="22">
        <v>39</v>
      </c>
      <c r="B42" s="36" t="s">
        <v>92</v>
      </c>
      <c r="C42" s="33" t="s">
        <v>18</v>
      </c>
      <c r="D42" s="40">
        <v>1.78</v>
      </c>
      <c r="E42" s="40">
        <v>1.8</v>
      </c>
      <c r="F42" s="34">
        <v>7587.3</v>
      </c>
      <c r="G42" s="35">
        <f>(D42*6+E42*6)*F42</f>
        <v>162975.204</v>
      </c>
    </row>
    <row r="43" spans="1:7" ht="109.5" customHeight="1">
      <c r="A43" s="22">
        <v>40</v>
      </c>
      <c r="B43" s="36" t="s">
        <v>178</v>
      </c>
      <c r="C43" s="33" t="s">
        <v>5</v>
      </c>
      <c r="D43" s="101" t="s">
        <v>286</v>
      </c>
      <c r="E43" s="102"/>
      <c r="F43" s="34"/>
      <c r="G43" s="37"/>
    </row>
    <row r="44" spans="1:7" ht="31.5" customHeight="1">
      <c r="A44" s="22">
        <v>41</v>
      </c>
      <c r="B44" s="36" t="s">
        <v>179</v>
      </c>
      <c r="C44" s="33" t="s">
        <v>5</v>
      </c>
      <c r="D44" s="101" t="s">
        <v>256</v>
      </c>
      <c r="E44" s="102"/>
      <c r="F44" s="34"/>
      <c r="G44" s="37"/>
    </row>
    <row r="45" spans="1:7" ht="15.75">
      <c r="A45" s="22">
        <v>42</v>
      </c>
      <c r="B45" s="36" t="s">
        <v>93</v>
      </c>
      <c r="C45" s="33" t="s">
        <v>5</v>
      </c>
      <c r="D45" s="101" t="s">
        <v>252</v>
      </c>
      <c r="E45" s="102"/>
      <c r="F45" s="34"/>
      <c r="G45" s="37"/>
    </row>
    <row r="46" spans="1:7" ht="15.75">
      <c r="A46" s="22">
        <v>43</v>
      </c>
      <c r="B46" s="36"/>
      <c r="C46" s="33"/>
      <c r="D46" s="40"/>
      <c r="E46" s="40"/>
      <c r="F46" s="34"/>
      <c r="G46" s="37"/>
    </row>
    <row r="47" spans="1:7" ht="93" customHeight="1">
      <c r="A47" s="22">
        <v>44</v>
      </c>
      <c r="B47" s="36" t="s">
        <v>91</v>
      </c>
      <c r="C47" s="33" t="s">
        <v>5</v>
      </c>
      <c r="D47" s="103" t="s">
        <v>258</v>
      </c>
      <c r="E47" s="104"/>
      <c r="F47" s="30"/>
      <c r="G47" s="37"/>
    </row>
    <row r="48" spans="1:7" ht="15.75">
      <c r="A48" s="22">
        <v>45</v>
      </c>
      <c r="B48" s="36" t="s">
        <v>63</v>
      </c>
      <c r="C48" s="33" t="s">
        <v>5</v>
      </c>
      <c r="D48" s="101" t="s">
        <v>284</v>
      </c>
      <c r="E48" s="102"/>
      <c r="F48" s="34"/>
      <c r="G48" s="37"/>
    </row>
    <row r="49" spans="1:7" ht="15.75">
      <c r="A49" s="22">
        <v>46</v>
      </c>
      <c r="B49" s="36" t="s">
        <v>92</v>
      </c>
      <c r="C49" s="33" t="s">
        <v>18</v>
      </c>
      <c r="D49" s="40">
        <v>4.53</v>
      </c>
      <c r="E49" s="40">
        <v>4.53</v>
      </c>
      <c r="F49" s="34">
        <v>7587.3</v>
      </c>
      <c r="G49" s="35">
        <f>(D49*6+E49*6)*F49</f>
        <v>412445.628</v>
      </c>
    </row>
    <row r="50" spans="1:7" ht="103.5" customHeight="1">
      <c r="A50" s="22">
        <v>47</v>
      </c>
      <c r="B50" s="36" t="s">
        <v>178</v>
      </c>
      <c r="C50" s="33" t="s">
        <v>5</v>
      </c>
      <c r="D50" s="101" t="s">
        <v>286</v>
      </c>
      <c r="E50" s="102"/>
      <c r="F50" s="34"/>
      <c r="G50" s="37"/>
    </row>
    <row r="51" spans="1:7" ht="31.5" customHeight="1">
      <c r="A51" s="22">
        <v>48</v>
      </c>
      <c r="B51" s="36" t="s">
        <v>179</v>
      </c>
      <c r="C51" s="33" t="s">
        <v>5</v>
      </c>
      <c r="D51" s="101" t="s">
        <v>256</v>
      </c>
      <c r="E51" s="102"/>
      <c r="F51" s="34"/>
      <c r="G51" s="37"/>
    </row>
    <row r="52" spans="1:7" ht="15.75">
      <c r="A52" s="22">
        <v>49</v>
      </c>
      <c r="B52" s="36" t="s">
        <v>93</v>
      </c>
      <c r="C52" s="33" t="s">
        <v>5</v>
      </c>
      <c r="D52" s="101" t="s">
        <v>252</v>
      </c>
      <c r="E52" s="102"/>
      <c r="F52" s="34"/>
      <c r="G52" s="37"/>
    </row>
    <row r="53" spans="1:7" ht="15.75">
      <c r="A53" s="22">
        <v>50</v>
      </c>
      <c r="B53" s="36"/>
      <c r="C53" s="33"/>
      <c r="D53" s="40"/>
      <c r="E53" s="40"/>
      <c r="F53" s="34"/>
      <c r="G53" s="37"/>
    </row>
    <row r="54" spans="1:7" ht="15.75">
      <c r="A54" s="22">
        <v>51</v>
      </c>
      <c r="B54" s="36" t="s">
        <v>91</v>
      </c>
      <c r="C54" s="33" t="s">
        <v>5</v>
      </c>
      <c r="D54" s="103" t="s">
        <v>259</v>
      </c>
      <c r="E54" s="104"/>
      <c r="F54" s="30"/>
      <c r="G54" s="37"/>
    </row>
    <row r="55" spans="1:7" ht="15.75">
      <c r="A55" s="22">
        <v>52</v>
      </c>
      <c r="B55" s="36" t="s">
        <v>63</v>
      </c>
      <c r="C55" s="33" t="s">
        <v>5</v>
      </c>
      <c r="D55" s="101" t="s">
        <v>284</v>
      </c>
      <c r="E55" s="102"/>
      <c r="F55" s="34"/>
      <c r="G55" s="37"/>
    </row>
    <row r="56" spans="1:7" ht="15.75">
      <c r="A56" s="22">
        <v>53</v>
      </c>
      <c r="B56" s="36" t="s">
        <v>92</v>
      </c>
      <c r="C56" s="33" t="s">
        <v>18</v>
      </c>
      <c r="D56" s="40">
        <v>0.06</v>
      </c>
      <c r="E56" s="40">
        <v>0.06</v>
      </c>
      <c r="F56" s="34">
        <v>7587.3</v>
      </c>
      <c r="G56" s="35">
        <f>(D56*6+E56*6)*F56</f>
        <v>5462.856</v>
      </c>
    </row>
    <row r="57" spans="1:7" ht="104.25" customHeight="1">
      <c r="A57" s="22">
        <v>54</v>
      </c>
      <c r="B57" s="36" t="s">
        <v>178</v>
      </c>
      <c r="C57" s="33" t="s">
        <v>5</v>
      </c>
      <c r="D57" s="101" t="s">
        <v>286</v>
      </c>
      <c r="E57" s="102"/>
      <c r="F57" s="34"/>
      <c r="G57" s="37"/>
    </row>
    <row r="58" spans="1:7" ht="15.75">
      <c r="A58" s="22">
        <v>55</v>
      </c>
      <c r="B58" s="36" t="s">
        <v>179</v>
      </c>
      <c r="C58" s="33" t="s">
        <v>5</v>
      </c>
      <c r="D58" s="101" t="s">
        <v>260</v>
      </c>
      <c r="E58" s="102"/>
      <c r="F58" s="34"/>
      <c r="G58" s="37"/>
    </row>
    <row r="59" spans="1:7" ht="45" customHeight="1">
      <c r="A59" s="22">
        <v>56</v>
      </c>
      <c r="B59" s="36" t="s">
        <v>93</v>
      </c>
      <c r="C59" s="33" t="s">
        <v>5</v>
      </c>
      <c r="D59" s="101" t="s">
        <v>261</v>
      </c>
      <c r="E59" s="102"/>
      <c r="F59" s="34"/>
      <c r="G59" s="37"/>
    </row>
    <row r="60" spans="1:7" ht="45" customHeight="1">
      <c r="A60" s="22">
        <v>57</v>
      </c>
      <c r="B60" s="36"/>
      <c r="C60" s="33"/>
      <c r="D60" s="40"/>
      <c r="E60" s="40"/>
      <c r="F60" s="34"/>
      <c r="G60" s="37"/>
    </row>
    <row r="61" spans="1:7" ht="47.25" customHeight="1">
      <c r="A61" s="22">
        <v>58</v>
      </c>
      <c r="B61" s="36" t="s">
        <v>91</v>
      </c>
      <c r="C61" s="33" t="s">
        <v>5</v>
      </c>
      <c r="D61" s="103" t="s">
        <v>262</v>
      </c>
      <c r="E61" s="104"/>
      <c r="F61" s="30"/>
      <c r="G61" s="37"/>
    </row>
    <row r="62" spans="1:7" ht="15.75">
      <c r="A62" s="22">
        <v>59</v>
      </c>
      <c r="B62" s="36" t="s">
        <v>63</v>
      </c>
      <c r="C62" s="33" t="s">
        <v>5</v>
      </c>
      <c r="D62" s="101" t="s">
        <v>284</v>
      </c>
      <c r="E62" s="102"/>
      <c r="F62" s="34"/>
      <c r="G62" s="37"/>
    </row>
    <row r="63" spans="1:7" ht="15.75">
      <c r="A63" s="22">
        <v>60</v>
      </c>
      <c r="B63" s="36" t="s">
        <v>92</v>
      </c>
      <c r="C63" s="33" t="s">
        <v>18</v>
      </c>
      <c r="D63" s="40">
        <v>0.14</v>
      </c>
      <c r="E63" s="40">
        <v>0.14</v>
      </c>
      <c r="F63" s="34">
        <v>7587.3</v>
      </c>
      <c r="G63" s="35">
        <f>(D63*6+E63*6)*F63</f>
        <v>12746.664</v>
      </c>
    </row>
    <row r="64" spans="1:7" ht="114" customHeight="1">
      <c r="A64" s="22">
        <v>61</v>
      </c>
      <c r="B64" s="36" t="s">
        <v>178</v>
      </c>
      <c r="C64" s="33" t="s">
        <v>5</v>
      </c>
      <c r="D64" s="101" t="s">
        <v>286</v>
      </c>
      <c r="E64" s="102"/>
      <c r="F64" s="34"/>
      <c r="G64" s="37"/>
    </row>
    <row r="65" spans="1:7" ht="31.5" customHeight="1">
      <c r="A65" s="22">
        <v>62</v>
      </c>
      <c r="B65" s="36" t="s">
        <v>179</v>
      </c>
      <c r="C65" s="33" t="s">
        <v>5</v>
      </c>
      <c r="D65" s="101" t="s">
        <v>263</v>
      </c>
      <c r="E65" s="102"/>
      <c r="F65" s="34"/>
      <c r="G65" s="37"/>
    </row>
    <row r="66" spans="1:7" ht="15.75">
      <c r="A66" s="22">
        <v>63</v>
      </c>
      <c r="B66" s="36" t="s">
        <v>93</v>
      </c>
      <c r="C66" s="33" t="s">
        <v>5</v>
      </c>
      <c r="D66" s="101" t="s">
        <v>252</v>
      </c>
      <c r="E66" s="102"/>
      <c r="F66" s="34"/>
      <c r="G66" s="37"/>
    </row>
    <row r="67" spans="1:7" ht="15.75">
      <c r="A67" s="22">
        <v>64</v>
      </c>
      <c r="B67" s="36"/>
      <c r="C67" s="33"/>
      <c r="D67" s="40"/>
      <c r="E67" s="40"/>
      <c r="F67" s="34"/>
      <c r="G67" s="37"/>
    </row>
    <row r="68" spans="1:7" ht="31.5" customHeight="1">
      <c r="A68" s="22">
        <v>65</v>
      </c>
      <c r="B68" s="36" t="s">
        <v>91</v>
      </c>
      <c r="C68" s="33" t="s">
        <v>5</v>
      </c>
      <c r="D68" s="103" t="s">
        <v>264</v>
      </c>
      <c r="E68" s="104"/>
      <c r="F68" s="30"/>
      <c r="G68" s="37"/>
    </row>
    <row r="69" spans="1:7" ht="15.75">
      <c r="A69" s="22">
        <v>66</v>
      </c>
      <c r="B69" s="36" t="s">
        <v>63</v>
      </c>
      <c r="C69" s="33" t="s">
        <v>5</v>
      </c>
      <c r="D69" s="101" t="s">
        <v>284</v>
      </c>
      <c r="E69" s="102"/>
      <c r="F69" s="34"/>
      <c r="G69" s="37"/>
    </row>
    <row r="70" spans="1:7" ht="15.75">
      <c r="A70" s="22">
        <v>67</v>
      </c>
      <c r="B70" s="36" t="s">
        <v>92</v>
      </c>
      <c r="C70" s="33" t="s">
        <v>18</v>
      </c>
      <c r="D70" s="40">
        <v>0.04</v>
      </c>
      <c r="E70" s="40">
        <v>0.04</v>
      </c>
      <c r="F70" s="34">
        <v>7587.3</v>
      </c>
      <c r="G70" s="35">
        <f>(D70*6+E70*6)*F70</f>
        <v>3641.904</v>
      </c>
    </row>
    <row r="71" spans="1:7" ht="100.5" customHeight="1">
      <c r="A71" s="22">
        <v>68</v>
      </c>
      <c r="B71" s="36" t="s">
        <v>178</v>
      </c>
      <c r="C71" s="33" t="s">
        <v>5</v>
      </c>
      <c r="D71" s="101" t="s">
        <v>286</v>
      </c>
      <c r="E71" s="102"/>
      <c r="F71" s="34"/>
      <c r="G71" s="37"/>
    </row>
    <row r="72" spans="1:7" ht="15.75">
      <c r="A72" s="22">
        <v>69</v>
      </c>
      <c r="B72" s="36" t="s">
        <v>179</v>
      </c>
      <c r="C72" s="33" t="s">
        <v>5</v>
      </c>
      <c r="D72" s="101" t="s">
        <v>265</v>
      </c>
      <c r="E72" s="102"/>
      <c r="F72" s="34"/>
      <c r="G72" s="37"/>
    </row>
    <row r="73" spans="1:7" ht="15.75">
      <c r="A73" s="22">
        <v>70</v>
      </c>
      <c r="B73" s="36" t="s">
        <v>93</v>
      </c>
      <c r="C73" s="33" t="s">
        <v>5</v>
      </c>
      <c r="D73" s="101" t="s">
        <v>252</v>
      </c>
      <c r="E73" s="102"/>
      <c r="F73" s="34"/>
      <c r="G73" s="37"/>
    </row>
    <row r="74" spans="1:7" ht="15.75">
      <c r="A74" s="22">
        <v>71</v>
      </c>
      <c r="B74" s="36"/>
      <c r="C74" s="33"/>
      <c r="D74" s="40"/>
      <c r="E74" s="40"/>
      <c r="F74" s="34"/>
      <c r="G74" s="37"/>
    </row>
    <row r="75" spans="1:7" ht="63" customHeight="1">
      <c r="A75" s="22">
        <v>72</v>
      </c>
      <c r="B75" s="36" t="s">
        <v>91</v>
      </c>
      <c r="C75" s="33" t="s">
        <v>5</v>
      </c>
      <c r="D75" s="103" t="s">
        <v>266</v>
      </c>
      <c r="E75" s="104"/>
      <c r="F75" s="30"/>
      <c r="G75" s="37"/>
    </row>
    <row r="76" spans="1:7" ht="15.75">
      <c r="A76" s="22">
        <v>73</v>
      </c>
      <c r="B76" s="36" t="s">
        <v>63</v>
      </c>
      <c r="C76" s="33" t="s">
        <v>5</v>
      </c>
      <c r="D76" s="101" t="s">
        <v>284</v>
      </c>
      <c r="E76" s="102"/>
      <c r="F76" s="34"/>
      <c r="G76" s="37"/>
    </row>
    <row r="77" spans="1:7" ht="15.75">
      <c r="A77" s="22">
        <v>74</v>
      </c>
      <c r="B77" s="36" t="s">
        <v>92</v>
      </c>
      <c r="C77" s="33" t="s">
        <v>18</v>
      </c>
      <c r="D77" s="40">
        <v>3.88</v>
      </c>
      <c r="E77" s="40">
        <v>3.88</v>
      </c>
      <c r="F77" s="34">
        <v>7587.3</v>
      </c>
      <c r="G77" s="35">
        <f>(D77*6+E77*6)*F77</f>
        <v>353264.688</v>
      </c>
    </row>
    <row r="78" spans="1:7" ht="104.25" customHeight="1">
      <c r="A78" s="22">
        <v>75</v>
      </c>
      <c r="B78" s="36" t="s">
        <v>178</v>
      </c>
      <c r="C78" s="33" t="s">
        <v>5</v>
      </c>
      <c r="D78" s="101" t="s">
        <v>286</v>
      </c>
      <c r="E78" s="102"/>
      <c r="F78" s="34"/>
      <c r="G78" s="37"/>
    </row>
    <row r="79" spans="1:7" ht="15.75">
      <c r="A79" s="22">
        <v>76</v>
      </c>
      <c r="B79" s="36" t="s">
        <v>179</v>
      </c>
      <c r="C79" s="33" t="s">
        <v>5</v>
      </c>
      <c r="D79" s="101" t="s">
        <v>267</v>
      </c>
      <c r="E79" s="102"/>
      <c r="F79" s="34"/>
      <c r="G79" s="37"/>
    </row>
    <row r="80" spans="1:7" ht="15.75">
      <c r="A80" s="22">
        <v>77</v>
      </c>
      <c r="B80" s="36" t="s">
        <v>93</v>
      </c>
      <c r="C80" s="33" t="s">
        <v>5</v>
      </c>
      <c r="D80" s="101" t="s">
        <v>304</v>
      </c>
      <c r="E80" s="102"/>
      <c r="F80" s="34"/>
      <c r="G80" s="37"/>
    </row>
    <row r="81" spans="1:7" ht="15.75">
      <c r="A81" s="22">
        <v>78</v>
      </c>
      <c r="B81" s="36"/>
      <c r="C81" s="33"/>
      <c r="D81" s="40"/>
      <c r="E81" s="40"/>
      <c r="F81" s="34"/>
      <c r="G81" s="37"/>
    </row>
    <row r="82" spans="1:7" ht="47.25" customHeight="1">
      <c r="A82" s="22">
        <v>79</v>
      </c>
      <c r="B82" s="36" t="s">
        <v>91</v>
      </c>
      <c r="C82" s="33" t="s">
        <v>5</v>
      </c>
      <c r="D82" s="103" t="s">
        <v>268</v>
      </c>
      <c r="E82" s="104"/>
      <c r="F82" s="30"/>
      <c r="G82" s="37"/>
    </row>
    <row r="83" spans="1:7" ht="15.75">
      <c r="A83" s="22">
        <v>80</v>
      </c>
      <c r="B83" s="36" t="s">
        <v>63</v>
      </c>
      <c r="C83" s="33" t="s">
        <v>5</v>
      </c>
      <c r="D83" s="101" t="s">
        <v>284</v>
      </c>
      <c r="E83" s="102"/>
      <c r="F83" s="34"/>
      <c r="G83" s="37"/>
    </row>
    <row r="84" spans="1:7" ht="15.75">
      <c r="A84" s="22">
        <v>81</v>
      </c>
      <c r="B84" s="36" t="s">
        <v>92</v>
      </c>
      <c r="C84" s="33" t="s">
        <v>18</v>
      </c>
      <c r="D84" s="40">
        <v>0.11</v>
      </c>
      <c r="E84" s="40">
        <v>0.45</v>
      </c>
      <c r="F84" s="34">
        <v>7587.3</v>
      </c>
      <c r="G84" s="35">
        <f>(D84*6+E84*6)*F84</f>
        <v>25493.328</v>
      </c>
    </row>
    <row r="85" spans="1:7" ht="88.5" customHeight="1">
      <c r="A85" s="22">
        <v>82</v>
      </c>
      <c r="B85" s="36" t="s">
        <v>178</v>
      </c>
      <c r="C85" s="33" t="s">
        <v>5</v>
      </c>
      <c r="D85" s="101" t="s">
        <v>286</v>
      </c>
      <c r="E85" s="102"/>
      <c r="F85" s="34"/>
      <c r="G85" s="37"/>
    </row>
    <row r="86" spans="1:7" ht="15.75">
      <c r="A86" s="22">
        <v>83</v>
      </c>
      <c r="B86" s="36" t="s">
        <v>179</v>
      </c>
      <c r="C86" s="33" t="s">
        <v>5</v>
      </c>
      <c r="D86" s="101" t="s">
        <v>267</v>
      </c>
      <c r="E86" s="102"/>
      <c r="F86" s="34"/>
      <c r="G86" s="37"/>
    </row>
    <row r="87" spans="1:7" ht="31.5" customHeight="1">
      <c r="A87" s="22">
        <v>84</v>
      </c>
      <c r="B87" s="36" t="s">
        <v>93</v>
      </c>
      <c r="C87" s="33" t="s">
        <v>5</v>
      </c>
      <c r="D87" s="101" t="s">
        <v>269</v>
      </c>
      <c r="E87" s="102"/>
      <c r="F87" s="34"/>
      <c r="G87" s="37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87:E87"/>
    <mergeCell ref="D79:E79"/>
    <mergeCell ref="D80:E80"/>
    <mergeCell ref="D82:E82"/>
    <mergeCell ref="D83:E83"/>
    <mergeCell ref="D85:E85"/>
    <mergeCell ref="D86:E86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84">
      <selection activeCell="D94" sqref="D94"/>
    </sheetView>
  </sheetViews>
  <sheetFormatPr defaultColWidth="9.140625" defaultRowHeight="15"/>
  <cols>
    <col min="1" max="1" width="5.8515625" style="59" customWidth="1"/>
    <col min="2" max="2" width="45.00390625" style="59" customWidth="1"/>
    <col min="3" max="3" width="10.57421875" style="59" customWidth="1"/>
    <col min="4" max="4" width="47.00390625" style="59" bestFit="1" customWidth="1"/>
    <col min="5" max="16384" width="9.140625" style="1" customWidth="1"/>
  </cols>
  <sheetData>
    <row r="1" spans="1:4" ht="34.5" customHeight="1">
      <c r="A1" s="106" t="s">
        <v>102</v>
      </c>
      <c r="B1" s="106"/>
      <c r="C1" s="106"/>
      <c r="D1" s="106"/>
    </row>
    <row r="2" ht="28.5" customHeight="1">
      <c r="B2" s="15" t="s">
        <v>302</v>
      </c>
    </row>
    <row r="3" spans="1:4" ht="31.5">
      <c r="A3" s="25" t="s">
        <v>0</v>
      </c>
      <c r="B3" s="25" t="s">
        <v>1</v>
      </c>
      <c r="C3" s="25" t="s">
        <v>2</v>
      </c>
      <c r="D3" s="25" t="s">
        <v>3</v>
      </c>
    </row>
    <row r="4" spans="1:4" s="6" customFormat="1" ht="15.75">
      <c r="A4" s="60">
        <v>1</v>
      </c>
      <c r="B4" s="61" t="s">
        <v>4</v>
      </c>
      <c r="C4" s="62" t="s">
        <v>5</v>
      </c>
      <c r="D4" s="62" t="str">
        <f>'[2]2.1'!D6</f>
        <v>27.03.2018 г.</v>
      </c>
    </row>
    <row r="5" spans="1:4" s="6" customFormat="1" ht="15.75">
      <c r="A5" s="60">
        <v>2</v>
      </c>
      <c r="B5" s="63" t="s">
        <v>94</v>
      </c>
      <c r="C5" s="62" t="s">
        <v>5</v>
      </c>
      <c r="D5" s="64" t="s">
        <v>222</v>
      </c>
    </row>
    <row r="6" spans="1:4" s="6" customFormat="1" ht="15.75">
      <c r="A6" s="60">
        <v>3</v>
      </c>
      <c r="B6" s="63" t="s">
        <v>94</v>
      </c>
      <c r="C6" s="62"/>
      <c r="D6" s="64" t="s">
        <v>232</v>
      </c>
    </row>
    <row r="7" spans="1:4" s="6" customFormat="1" ht="15.75">
      <c r="A7" s="60">
        <v>4</v>
      </c>
      <c r="B7" s="63" t="s">
        <v>95</v>
      </c>
      <c r="C7" s="62" t="s">
        <v>5</v>
      </c>
      <c r="D7" s="64" t="s">
        <v>233</v>
      </c>
    </row>
    <row r="8" spans="1:4" s="6" customFormat="1" ht="15.75">
      <c r="A8" s="60">
        <v>5</v>
      </c>
      <c r="B8" s="63" t="s">
        <v>63</v>
      </c>
      <c r="C8" s="62" t="s">
        <v>5</v>
      </c>
      <c r="D8" s="62" t="s">
        <v>33</v>
      </c>
    </row>
    <row r="9" spans="1:4" s="6" customFormat="1" ht="31.5">
      <c r="A9" s="60">
        <v>6</v>
      </c>
      <c r="B9" s="63" t="s">
        <v>305</v>
      </c>
      <c r="C9" s="62" t="s">
        <v>306</v>
      </c>
      <c r="D9" s="62">
        <v>32.76</v>
      </c>
    </row>
    <row r="10" spans="1:4" s="6" customFormat="1" ht="31.5">
      <c r="A10" s="60">
        <v>7</v>
      </c>
      <c r="B10" s="63" t="s">
        <v>307</v>
      </c>
      <c r="C10" s="62" t="s">
        <v>306</v>
      </c>
      <c r="D10" s="62">
        <v>27.86</v>
      </c>
    </row>
    <row r="11" spans="1:4" s="6" customFormat="1" ht="31.5">
      <c r="A11" s="60">
        <v>8</v>
      </c>
      <c r="B11" s="63" t="s">
        <v>97</v>
      </c>
      <c r="C11" s="62" t="s">
        <v>5</v>
      </c>
      <c r="D11" s="62" t="s">
        <v>236</v>
      </c>
    </row>
    <row r="12" spans="1:4" s="6" customFormat="1" ht="31.5">
      <c r="A12" s="60">
        <v>9</v>
      </c>
      <c r="B12" s="63" t="s">
        <v>98</v>
      </c>
      <c r="C12" s="62" t="s">
        <v>5</v>
      </c>
      <c r="D12" s="62" t="s">
        <v>308</v>
      </c>
    </row>
    <row r="13" spans="1:4" s="6" customFormat="1" ht="47.25">
      <c r="A13" s="60">
        <v>10</v>
      </c>
      <c r="B13" s="63" t="s">
        <v>99</v>
      </c>
      <c r="C13" s="62" t="s">
        <v>5</v>
      </c>
      <c r="D13" s="65" t="s">
        <v>309</v>
      </c>
    </row>
    <row r="14" spans="1:4" s="6" customFormat="1" ht="15.75">
      <c r="A14" s="60">
        <v>11</v>
      </c>
      <c r="B14" s="63" t="s">
        <v>100</v>
      </c>
      <c r="C14" s="62" t="s">
        <v>5</v>
      </c>
      <c r="D14" s="62" t="s">
        <v>310</v>
      </c>
    </row>
    <row r="15" spans="1:4" s="6" customFormat="1" ht="31.5">
      <c r="A15" s="60">
        <v>12</v>
      </c>
      <c r="B15" s="63" t="s">
        <v>237</v>
      </c>
      <c r="C15" s="62" t="s">
        <v>311</v>
      </c>
      <c r="D15" s="62">
        <v>4.4</v>
      </c>
    </row>
    <row r="16" spans="1:4" s="6" customFormat="1" ht="47.25">
      <c r="A16" s="60">
        <v>13</v>
      </c>
      <c r="B16" s="63" t="s">
        <v>238</v>
      </c>
      <c r="C16" s="62" t="s">
        <v>311</v>
      </c>
      <c r="D16" s="62">
        <v>7.6</v>
      </c>
    </row>
    <row r="17" spans="1:4" ht="47.25">
      <c r="A17" s="60">
        <v>14</v>
      </c>
      <c r="B17" s="63" t="s">
        <v>239</v>
      </c>
      <c r="C17" s="62" t="s">
        <v>312</v>
      </c>
      <c r="D17" s="62">
        <v>0.012</v>
      </c>
    </row>
    <row r="18" spans="1:4" ht="99.75">
      <c r="A18" s="60">
        <v>15</v>
      </c>
      <c r="B18" s="63" t="s">
        <v>101</v>
      </c>
      <c r="C18" s="62" t="s">
        <v>5</v>
      </c>
      <c r="D18" s="66" t="s">
        <v>313</v>
      </c>
    </row>
    <row r="19" spans="1:4" ht="15.75">
      <c r="A19" s="60">
        <v>16</v>
      </c>
      <c r="B19" s="61" t="s">
        <v>94</v>
      </c>
      <c r="C19" s="62" t="s">
        <v>5</v>
      </c>
      <c r="D19" s="58" t="s">
        <v>222</v>
      </c>
    </row>
    <row r="20" spans="1:4" ht="15.75">
      <c r="A20" s="60">
        <v>17</v>
      </c>
      <c r="B20" s="63" t="s">
        <v>94</v>
      </c>
      <c r="C20" s="62"/>
      <c r="D20" s="64" t="s">
        <v>232</v>
      </c>
    </row>
    <row r="21" spans="1:4" ht="15.75">
      <c r="A21" s="60">
        <v>18</v>
      </c>
      <c r="B21" s="63" t="s">
        <v>95</v>
      </c>
      <c r="C21" s="62" t="s">
        <v>5</v>
      </c>
      <c r="D21" s="64" t="s">
        <v>233</v>
      </c>
    </row>
    <row r="22" spans="1:4" ht="15.75">
      <c r="A22" s="60">
        <v>19</v>
      </c>
      <c r="B22" s="63" t="s">
        <v>63</v>
      </c>
      <c r="C22" s="62" t="s">
        <v>5</v>
      </c>
      <c r="D22" s="62" t="s">
        <v>33</v>
      </c>
    </row>
    <row r="23" spans="1:4" ht="31.5">
      <c r="A23" s="60">
        <v>20</v>
      </c>
      <c r="B23" s="63" t="s">
        <v>234</v>
      </c>
      <c r="C23" s="62" t="s">
        <v>306</v>
      </c>
      <c r="D23" s="62">
        <v>32.76</v>
      </c>
    </row>
    <row r="24" spans="1:4" ht="31.5">
      <c r="A24" s="60">
        <v>21</v>
      </c>
      <c r="B24" s="63" t="s">
        <v>235</v>
      </c>
      <c r="C24" s="62" t="s">
        <v>306</v>
      </c>
      <c r="D24" s="67">
        <v>27.86</v>
      </c>
    </row>
    <row r="25" spans="1:4" ht="31.5">
      <c r="A25" s="60">
        <v>22</v>
      </c>
      <c r="B25" s="63" t="s">
        <v>97</v>
      </c>
      <c r="C25" s="62" t="s">
        <v>5</v>
      </c>
      <c r="D25" s="62" t="s">
        <v>236</v>
      </c>
    </row>
    <row r="26" spans="1:4" ht="31.5">
      <c r="A26" s="60">
        <v>23</v>
      </c>
      <c r="B26" s="63" t="s">
        <v>98</v>
      </c>
      <c r="C26" s="62" t="s">
        <v>5</v>
      </c>
      <c r="D26" s="62" t="s">
        <v>246</v>
      </c>
    </row>
    <row r="27" spans="1:4" ht="47.25">
      <c r="A27" s="60">
        <v>24</v>
      </c>
      <c r="B27" s="63" t="s">
        <v>99</v>
      </c>
      <c r="C27" s="62" t="s">
        <v>5</v>
      </c>
      <c r="D27" s="66" t="s">
        <v>309</v>
      </c>
    </row>
    <row r="28" spans="1:4" ht="15.75">
      <c r="A28" s="60">
        <v>25</v>
      </c>
      <c r="B28" s="63" t="s">
        <v>100</v>
      </c>
      <c r="C28" s="62" t="s">
        <v>5</v>
      </c>
      <c r="D28" s="62" t="s">
        <v>314</v>
      </c>
    </row>
    <row r="29" spans="1:4" ht="31.5">
      <c r="A29" s="60">
        <v>26</v>
      </c>
      <c r="B29" s="63" t="s">
        <v>237</v>
      </c>
      <c r="C29" s="62" t="s">
        <v>311</v>
      </c>
      <c r="D29" s="62">
        <v>4.4</v>
      </c>
    </row>
    <row r="30" spans="1:4" ht="47.25">
      <c r="A30" s="60">
        <v>27</v>
      </c>
      <c r="B30" s="63" t="s">
        <v>238</v>
      </c>
      <c r="C30" s="62" t="s">
        <v>311</v>
      </c>
      <c r="D30" s="62">
        <v>7.6</v>
      </c>
    </row>
    <row r="31" spans="1:4" ht="47.25">
      <c r="A31" s="60">
        <v>28</v>
      </c>
      <c r="B31" s="63" t="s">
        <v>239</v>
      </c>
      <c r="C31" s="62" t="s">
        <v>5</v>
      </c>
      <c r="D31" s="62">
        <v>0.012</v>
      </c>
    </row>
    <row r="32" spans="1:4" ht="99.75">
      <c r="A32" s="60">
        <v>29</v>
      </c>
      <c r="B32" s="63" t="s">
        <v>101</v>
      </c>
      <c r="C32" s="62" t="s">
        <v>5</v>
      </c>
      <c r="D32" s="66" t="s">
        <v>313</v>
      </c>
    </row>
    <row r="33" spans="1:4" ht="15.75">
      <c r="A33" s="60">
        <v>30</v>
      </c>
      <c r="B33" s="63" t="s">
        <v>94</v>
      </c>
      <c r="C33" s="62" t="s">
        <v>5</v>
      </c>
      <c r="D33" s="64" t="s">
        <v>241</v>
      </c>
    </row>
    <row r="34" spans="1:4" ht="15.75">
      <c r="A34" s="60">
        <v>31</v>
      </c>
      <c r="B34" s="61" t="s">
        <v>95</v>
      </c>
      <c r="C34" s="62" t="s">
        <v>5</v>
      </c>
      <c r="D34" s="64" t="s">
        <v>233</v>
      </c>
    </row>
    <row r="35" spans="1:4" ht="15.75">
      <c r="A35" s="60">
        <v>32</v>
      </c>
      <c r="B35" s="63" t="s">
        <v>63</v>
      </c>
      <c r="C35" s="62" t="s">
        <v>5</v>
      </c>
      <c r="D35" s="64" t="s">
        <v>33</v>
      </c>
    </row>
    <row r="36" spans="1:4" ht="15.75">
      <c r="A36" s="60">
        <v>33</v>
      </c>
      <c r="B36" s="63" t="s">
        <v>96</v>
      </c>
      <c r="C36" s="62" t="s">
        <v>306</v>
      </c>
      <c r="D36" s="62">
        <v>202.7</v>
      </c>
    </row>
    <row r="37" spans="1:4" ht="31.5">
      <c r="A37" s="60">
        <v>34</v>
      </c>
      <c r="B37" s="63" t="s">
        <v>97</v>
      </c>
      <c r="C37" s="62" t="s">
        <v>5</v>
      </c>
      <c r="D37" s="62" t="s">
        <v>315</v>
      </c>
    </row>
    <row r="38" spans="1:4" ht="31.5">
      <c r="A38" s="60">
        <v>35</v>
      </c>
      <c r="B38" s="63" t="s">
        <v>98</v>
      </c>
      <c r="C38" s="62" t="s">
        <v>5</v>
      </c>
      <c r="D38" s="62" t="s">
        <v>316</v>
      </c>
    </row>
    <row r="39" spans="1:4" ht="47.25">
      <c r="A39" s="60">
        <v>36</v>
      </c>
      <c r="B39" s="63" t="s">
        <v>99</v>
      </c>
      <c r="C39" s="62" t="s">
        <v>5</v>
      </c>
      <c r="D39" s="66" t="s">
        <v>317</v>
      </c>
    </row>
    <row r="40" spans="1:4" ht="15.75">
      <c r="A40" s="60">
        <v>37</v>
      </c>
      <c r="B40" s="63" t="s">
        <v>100</v>
      </c>
      <c r="C40" s="62" t="s">
        <v>5</v>
      </c>
      <c r="D40" s="62" t="s">
        <v>310</v>
      </c>
    </row>
    <row r="41" spans="1:4" ht="31.5">
      <c r="A41" s="60">
        <v>38</v>
      </c>
      <c r="B41" s="63" t="s">
        <v>180</v>
      </c>
      <c r="C41" s="62" t="s">
        <v>311</v>
      </c>
      <c r="D41" s="62">
        <v>3.2</v>
      </c>
    </row>
    <row r="42" spans="1:4" ht="47.25">
      <c r="A42" s="60">
        <v>39</v>
      </c>
      <c r="B42" s="63" t="s">
        <v>242</v>
      </c>
      <c r="C42" s="62" t="s">
        <v>318</v>
      </c>
      <c r="D42" s="62">
        <v>0.012</v>
      </c>
    </row>
    <row r="43" spans="1:4" ht="110.25">
      <c r="A43" s="60">
        <v>40</v>
      </c>
      <c r="B43" s="63" t="s">
        <v>101</v>
      </c>
      <c r="C43" s="62" t="s">
        <v>5</v>
      </c>
      <c r="D43" s="68" t="s">
        <v>313</v>
      </c>
    </row>
    <row r="44" spans="1:4" ht="15.75">
      <c r="A44" s="60">
        <v>41</v>
      </c>
      <c r="B44" s="63" t="s">
        <v>94</v>
      </c>
      <c r="C44" s="62" t="s">
        <v>5</v>
      </c>
      <c r="D44" s="64" t="s">
        <v>241</v>
      </c>
    </row>
    <row r="45" spans="1:4" ht="15.75">
      <c r="A45" s="60">
        <v>42</v>
      </c>
      <c r="B45" s="63" t="s">
        <v>95</v>
      </c>
      <c r="C45" s="62" t="s">
        <v>5</v>
      </c>
      <c r="D45" s="64" t="s">
        <v>233</v>
      </c>
    </row>
    <row r="46" spans="1:4" ht="15.75">
      <c r="A46" s="60">
        <v>43</v>
      </c>
      <c r="B46" s="61" t="s">
        <v>63</v>
      </c>
      <c r="C46" s="62" t="s">
        <v>5</v>
      </c>
      <c r="D46" s="64" t="s">
        <v>33</v>
      </c>
    </row>
    <row r="47" spans="1:4" ht="15.75">
      <c r="A47" s="60">
        <v>44</v>
      </c>
      <c r="B47" s="63" t="s">
        <v>96</v>
      </c>
      <c r="C47" s="62" t="s">
        <v>319</v>
      </c>
      <c r="D47" s="62">
        <v>202.7</v>
      </c>
    </row>
    <row r="48" spans="1:4" ht="31.5">
      <c r="A48" s="60">
        <v>45</v>
      </c>
      <c r="B48" s="63" t="s">
        <v>97</v>
      </c>
      <c r="C48" s="62" t="s">
        <v>5</v>
      </c>
      <c r="D48" s="62" t="s">
        <v>315</v>
      </c>
    </row>
    <row r="49" spans="1:4" ht="31.5">
      <c r="A49" s="60">
        <v>46</v>
      </c>
      <c r="B49" s="63" t="s">
        <v>98</v>
      </c>
      <c r="C49" s="62" t="s">
        <v>5</v>
      </c>
      <c r="D49" s="62" t="s">
        <v>316</v>
      </c>
    </row>
    <row r="50" spans="1:4" ht="47.25">
      <c r="A50" s="60">
        <v>47</v>
      </c>
      <c r="B50" s="63" t="s">
        <v>99</v>
      </c>
      <c r="C50" s="62" t="s">
        <v>5</v>
      </c>
      <c r="D50" s="66" t="s">
        <v>320</v>
      </c>
    </row>
    <row r="51" spans="1:4" ht="15.75">
      <c r="A51" s="60">
        <v>48</v>
      </c>
      <c r="B51" s="63" t="s">
        <v>100</v>
      </c>
      <c r="C51" s="62" t="s">
        <v>5</v>
      </c>
      <c r="D51" s="62" t="s">
        <v>314</v>
      </c>
    </row>
    <row r="52" spans="1:4" ht="31.5">
      <c r="A52" s="60">
        <v>49</v>
      </c>
      <c r="B52" s="63" t="s">
        <v>180</v>
      </c>
      <c r="C52" s="62" t="s">
        <v>321</v>
      </c>
      <c r="D52" s="62">
        <v>3.2</v>
      </c>
    </row>
    <row r="53" spans="1:4" ht="47.25">
      <c r="A53" s="60">
        <v>50</v>
      </c>
      <c r="B53" s="63" t="s">
        <v>181</v>
      </c>
      <c r="C53" s="62" t="s">
        <v>318</v>
      </c>
      <c r="D53" s="62">
        <v>0.012</v>
      </c>
    </row>
    <row r="54" spans="1:4" ht="110.25">
      <c r="A54" s="60">
        <v>51</v>
      </c>
      <c r="B54" s="63" t="s">
        <v>101</v>
      </c>
      <c r="C54" s="62" t="s">
        <v>5</v>
      </c>
      <c r="D54" s="68" t="s">
        <v>322</v>
      </c>
    </row>
    <row r="55" spans="1:4" ht="15.75">
      <c r="A55" s="60">
        <v>52</v>
      </c>
      <c r="B55" s="63" t="s">
        <v>94</v>
      </c>
      <c r="C55" s="62" t="s">
        <v>5</v>
      </c>
      <c r="D55" s="64" t="s">
        <v>224</v>
      </c>
    </row>
    <row r="56" spans="1:4" ht="15.75">
      <c r="A56" s="60">
        <v>53</v>
      </c>
      <c r="B56" s="63" t="s">
        <v>95</v>
      </c>
      <c r="C56" s="62" t="s">
        <v>5</v>
      </c>
      <c r="D56" s="64" t="s">
        <v>233</v>
      </c>
    </row>
    <row r="57" spans="1:4" ht="15.75">
      <c r="A57" s="60">
        <v>54</v>
      </c>
      <c r="B57" s="63" t="s">
        <v>63</v>
      </c>
      <c r="C57" s="62" t="s">
        <v>5</v>
      </c>
      <c r="D57" s="64" t="s">
        <v>323</v>
      </c>
    </row>
    <row r="58" spans="1:4" ht="31.5">
      <c r="A58" s="60">
        <v>55</v>
      </c>
      <c r="B58" s="61" t="s">
        <v>96</v>
      </c>
      <c r="C58" s="62" t="s">
        <v>324</v>
      </c>
      <c r="D58" s="62">
        <v>2634.69</v>
      </c>
    </row>
    <row r="59" spans="1:4" ht="31.5">
      <c r="A59" s="60">
        <v>55.1</v>
      </c>
      <c r="B59" s="61" t="s">
        <v>96</v>
      </c>
      <c r="C59" s="62" t="s">
        <v>325</v>
      </c>
      <c r="D59" s="62">
        <v>39.52</v>
      </c>
    </row>
    <row r="60" spans="1:4" ht="31.5">
      <c r="A60" s="60">
        <v>56</v>
      </c>
      <c r="B60" s="63" t="s">
        <v>97</v>
      </c>
      <c r="C60" s="62" t="s">
        <v>5</v>
      </c>
      <c r="D60" s="62" t="s">
        <v>315</v>
      </c>
    </row>
    <row r="61" spans="1:4" ht="31.5">
      <c r="A61" s="60">
        <v>57</v>
      </c>
      <c r="B61" s="63" t="s">
        <v>98</v>
      </c>
      <c r="C61" s="62" t="s">
        <v>5</v>
      </c>
      <c r="D61" s="62" t="s">
        <v>316</v>
      </c>
    </row>
    <row r="62" spans="1:4" ht="47.25">
      <c r="A62" s="60">
        <v>58</v>
      </c>
      <c r="B62" s="63" t="s">
        <v>99</v>
      </c>
      <c r="C62" s="62" t="s">
        <v>5</v>
      </c>
      <c r="D62" s="62" t="s">
        <v>326</v>
      </c>
    </row>
    <row r="63" spans="1:4" ht="15.75">
      <c r="A63" s="60">
        <v>59</v>
      </c>
      <c r="B63" s="63" t="s">
        <v>100</v>
      </c>
      <c r="C63" s="62" t="s">
        <v>5</v>
      </c>
      <c r="D63" s="62" t="s">
        <v>310</v>
      </c>
    </row>
    <row r="64" spans="1:4" ht="31.5">
      <c r="A64" s="60">
        <v>60</v>
      </c>
      <c r="B64" s="63" t="s">
        <v>180</v>
      </c>
      <c r="C64" s="62" t="s">
        <v>243</v>
      </c>
      <c r="D64" s="62">
        <v>0.015</v>
      </c>
    </row>
    <row r="65" spans="1:4" ht="31.5">
      <c r="A65" s="60">
        <v>61</v>
      </c>
      <c r="B65" s="63" t="s">
        <v>242</v>
      </c>
      <c r="C65" s="62" t="s">
        <v>5</v>
      </c>
      <c r="D65" s="62" t="s">
        <v>207</v>
      </c>
    </row>
    <row r="66" spans="1:4" ht="63">
      <c r="A66" s="60">
        <v>62</v>
      </c>
      <c r="B66" s="63" t="s">
        <v>101</v>
      </c>
      <c r="C66" s="62" t="s">
        <v>5</v>
      </c>
      <c r="D66" s="62" t="s">
        <v>327</v>
      </c>
    </row>
    <row r="67" spans="1:4" ht="15.75">
      <c r="A67" s="60">
        <v>63</v>
      </c>
      <c r="B67" s="63" t="s">
        <v>94</v>
      </c>
      <c r="C67" s="62" t="s">
        <v>5</v>
      </c>
      <c r="D67" s="64" t="s">
        <v>224</v>
      </c>
    </row>
    <row r="68" spans="1:4" ht="15.75">
      <c r="A68" s="60">
        <v>64</v>
      </c>
      <c r="B68" s="63" t="s">
        <v>95</v>
      </c>
      <c r="C68" s="62" t="s">
        <v>5</v>
      </c>
      <c r="D68" s="64" t="s">
        <v>233</v>
      </c>
    </row>
    <row r="69" spans="1:4" ht="15.75">
      <c r="A69" s="60">
        <v>65</v>
      </c>
      <c r="B69" s="63" t="s">
        <v>63</v>
      </c>
      <c r="C69" s="62" t="s">
        <v>5</v>
      </c>
      <c r="D69" s="64" t="s">
        <v>293</v>
      </c>
    </row>
    <row r="70" spans="1:4" ht="15.75">
      <c r="A70" s="60">
        <v>66</v>
      </c>
      <c r="B70" s="63" t="s">
        <v>96</v>
      </c>
      <c r="C70" s="62" t="s">
        <v>324</v>
      </c>
      <c r="D70" s="62">
        <v>2634.69</v>
      </c>
    </row>
    <row r="71" spans="1:4" ht="15.75">
      <c r="A71" s="60">
        <v>66.1</v>
      </c>
      <c r="B71" s="63" t="s">
        <v>96</v>
      </c>
      <c r="C71" s="62" t="s">
        <v>325</v>
      </c>
      <c r="D71" s="62">
        <v>39.52</v>
      </c>
    </row>
    <row r="72" spans="1:4" ht="31.5">
      <c r="A72" s="60">
        <v>67</v>
      </c>
      <c r="B72" s="61" t="s">
        <v>97</v>
      </c>
      <c r="C72" s="62" t="s">
        <v>5</v>
      </c>
      <c r="D72" s="62" t="s">
        <v>315</v>
      </c>
    </row>
    <row r="73" spans="1:4" ht="31.5">
      <c r="A73" s="60">
        <v>68</v>
      </c>
      <c r="B73" s="63" t="s">
        <v>98</v>
      </c>
      <c r="C73" s="62" t="s">
        <v>5</v>
      </c>
      <c r="D73" s="62" t="s">
        <v>316</v>
      </c>
    </row>
    <row r="74" spans="1:4" ht="47.25">
      <c r="A74" s="60">
        <v>69</v>
      </c>
      <c r="B74" s="63" t="s">
        <v>99</v>
      </c>
      <c r="C74" s="62" t="s">
        <v>5</v>
      </c>
      <c r="D74" s="62" t="s">
        <v>240</v>
      </c>
    </row>
    <row r="75" spans="1:4" ht="15.75">
      <c r="A75" s="60">
        <v>70</v>
      </c>
      <c r="B75" s="63" t="s">
        <v>100</v>
      </c>
      <c r="C75" s="62" t="s">
        <v>5</v>
      </c>
      <c r="D75" s="62" t="s">
        <v>314</v>
      </c>
    </row>
    <row r="76" spans="1:4" ht="31.5">
      <c r="A76" s="60">
        <v>71</v>
      </c>
      <c r="B76" s="63" t="s">
        <v>180</v>
      </c>
      <c r="C76" s="62" t="s">
        <v>243</v>
      </c>
      <c r="D76" s="69">
        <v>0.015</v>
      </c>
    </row>
    <row r="77" spans="1:4" ht="31.5">
      <c r="A77" s="60">
        <v>72</v>
      </c>
      <c r="B77" s="63" t="s">
        <v>181</v>
      </c>
      <c r="C77" s="62" t="s">
        <v>5</v>
      </c>
      <c r="D77" s="62" t="s">
        <v>207</v>
      </c>
    </row>
    <row r="78" spans="1:4" ht="63">
      <c r="A78" s="60">
        <v>73</v>
      </c>
      <c r="B78" s="63" t="s">
        <v>101</v>
      </c>
      <c r="C78" s="62" t="s">
        <v>5</v>
      </c>
      <c r="D78" s="62" t="s">
        <v>327</v>
      </c>
    </row>
    <row r="79" spans="1:4" ht="15.75">
      <c r="A79" s="60">
        <v>74</v>
      </c>
      <c r="B79" s="63" t="s">
        <v>94</v>
      </c>
      <c r="C79" s="62" t="s">
        <v>5</v>
      </c>
      <c r="D79" s="62" t="s">
        <v>225</v>
      </c>
    </row>
    <row r="80" spans="1:4" ht="15.75">
      <c r="A80" s="60">
        <v>75</v>
      </c>
      <c r="B80" s="63" t="s">
        <v>95</v>
      </c>
      <c r="C80" s="62" t="s">
        <v>5</v>
      </c>
      <c r="D80" s="62" t="s">
        <v>244</v>
      </c>
    </row>
    <row r="81" spans="1:4" ht="15.75">
      <c r="A81" s="60">
        <v>76</v>
      </c>
      <c r="B81" s="63" t="s">
        <v>63</v>
      </c>
      <c r="C81" s="62" t="s">
        <v>5</v>
      </c>
      <c r="D81" s="62" t="s">
        <v>299</v>
      </c>
    </row>
    <row r="82" spans="1:4" ht="15.75">
      <c r="A82" s="60">
        <v>77</v>
      </c>
      <c r="B82" s="63" t="s">
        <v>96</v>
      </c>
      <c r="C82" s="62" t="s">
        <v>328</v>
      </c>
      <c r="D82" s="62">
        <v>4.81</v>
      </c>
    </row>
    <row r="83" spans="1:4" ht="31.5">
      <c r="A83" s="60">
        <v>78</v>
      </c>
      <c r="B83" s="63" t="s">
        <v>97</v>
      </c>
      <c r="C83" s="62" t="s">
        <v>5</v>
      </c>
      <c r="D83" s="62" t="s">
        <v>274</v>
      </c>
    </row>
    <row r="84" spans="1:4" ht="31.5">
      <c r="A84" s="60">
        <v>79</v>
      </c>
      <c r="B84" s="61" t="s">
        <v>98</v>
      </c>
      <c r="C84" s="62" t="s">
        <v>5</v>
      </c>
      <c r="D84" s="62" t="s">
        <v>330</v>
      </c>
    </row>
    <row r="85" spans="1:4" ht="47.25">
      <c r="A85" s="60">
        <v>80</v>
      </c>
      <c r="B85" s="63" t="s">
        <v>99</v>
      </c>
      <c r="C85" s="62" t="s">
        <v>5</v>
      </c>
      <c r="D85" s="62"/>
    </row>
    <row r="86" spans="1:4" ht="15.75">
      <c r="A86" s="60">
        <v>81</v>
      </c>
      <c r="B86" s="63" t="s">
        <v>100</v>
      </c>
      <c r="C86" s="62" t="s">
        <v>5</v>
      </c>
      <c r="D86" s="62" t="s">
        <v>310</v>
      </c>
    </row>
    <row r="87" spans="1:4" ht="31.5">
      <c r="A87" s="60">
        <v>82</v>
      </c>
      <c r="B87" s="63" t="s">
        <v>180</v>
      </c>
      <c r="C87" s="62"/>
      <c r="D87" s="62" t="s">
        <v>229</v>
      </c>
    </row>
    <row r="88" spans="1:4" ht="31.5">
      <c r="A88" s="60">
        <v>83</v>
      </c>
      <c r="B88" s="63" t="s">
        <v>181</v>
      </c>
      <c r="C88" s="62" t="s">
        <v>329</v>
      </c>
      <c r="D88" s="62">
        <v>2.88</v>
      </c>
    </row>
    <row r="89" spans="1:4" ht="110.25">
      <c r="A89" s="60">
        <v>84</v>
      </c>
      <c r="B89" s="63" t="s">
        <v>101</v>
      </c>
      <c r="C89" s="62" t="s">
        <v>5</v>
      </c>
      <c r="D89" s="68" t="s">
        <v>322</v>
      </c>
    </row>
    <row r="90" spans="1:4" ht="15.75">
      <c r="A90" s="60">
        <v>85</v>
      </c>
      <c r="B90" s="63" t="s">
        <v>94</v>
      </c>
      <c r="C90" s="62" t="s">
        <v>5</v>
      </c>
      <c r="D90" s="62" t="s">
        <v>225</v>
      </c>
    </row>
    <row r="91" spans="1:4" ht="15.75">
      <c r="A91" s="60">
        <v>86</v>
      </c>
      <c r="B91" s="63" t="s">
        <v>95</v>
      </c>
      <c r="C91" s="62" t="s">
        <v>5</v>
      </c>
      <c r="D91" s="62" t="s">
        <v>244</v>
      </c>
    </row>
    <row r="92" spans="1:4" ht="15.75">
      <c r="A92" s="60">
        <v>87</v>
      </c>
      <c r="B92" s="63" t="s">
        <v>63</v>
      </c>
      <c r="C92" s="62" t="s">
        <v>5</v>
      </c>
      <c r="D92" s="62" t="s">
        <v>299</v>
      </c>
    </row>
    <row r="93" spans="1:4" ht="15.75">
      <c r="A93" s="60">
        <v>88</v>
      </c>
      <c r="B93" s="63" t="s">
        <v>96</v>
      </c>
      <c r="C93" s="62" t="s">
        <v>328</v>
      </c>
      <c r="D93" s="62">
        <v>5.04</v>
      </c>
    </row>
    <row r="94" spans="1:4" ht="31.5">
      <c r="A94" s="60">
        <v>89</v>
      </c>
      <c r="B94" s="63" t="s">
        <v>97</v>
      </c>
      <c r="C94" s="62" t="s">
        <v>5</v>
      </c>
      <c r="D94" s="62" t="s">
        <v>245</v>
      </c>
    </row>
    <row r="95" spans="1:4" ht="31.5">
      <c r="A95" s="60">
        <v>90</v>
      </c>
      <c r="B95" s="63" t="s">
        <v>98</v>
      </c>
      <c r="C95" s="62" t="s">
        <v>5</v>
      </c>
      <c r="D95" s="62" t="s">
        <v>330</v>
      </c>
    </row>
    <row r="96" spans="1:4" ht="47.25">
      <c r="A96" s="60">
        <v>91</v>
      </c>
      <c r="B96" s="61" t="s">
        <v>99</v>
      </c>
      <c r="C96" s="62" t="s">
        <v>5</v>
      </c>
      <c r="D96" s="62"/>
    </row>
    <row r="97" spans="1:4" ht="15.75">
      <c r="A97" s="60">
        <v>92</v>
      </c>
      <c r="B97" s="63" t="s">
        <v>100</v>
      </c>
      <c r="C97" s="62" t="s">
        <v>5</v>
      </c>
      <c r="D97" s="62" t="s">
        <v>314</v>
      </c>
    </row>
    <row r="98" spans="1:4" ht="31.5">
      <c r="A98" s="60">
        <v>93</v>
      </c>
      <c r="B98" s="63" t="s">
        <v>180</v>
      </c>
      <c r="C98" s="62"/>
      <c r="D98" s="62" t="s">
        <v>229</v>
      </c>
    </row>
    <row r="99" spans="1:4" ht="31.5">
      <c r="A99" s="60">
        <v>94</v>
      </c>
      <c r="B99" s="63" t="s">
        <v>181</v>
      </c>
      <c r="C99" s="62" t="s">
        <v>329</v>
      </c>
      <c r="D99" s="62">
        <v>2.88</v>
      </c>
    </row>
    <row r="100" spans="1:4" ht="110.25">
      <c r="A100" s="60">
        <v>95</v>
      </c>
      <c r="B100" s="63" t="s">
        <v>101</v>
      </c>
      <c r="C100" s="62" t="s">
        <v>5</v>
      </c>
      <c r="D100" s="68" t="s">
        <v>322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107" t="s">
        <v>107</v>
      </c>
      <c r="B1" s="107"/>
      <c r="C1" s="107"/>
      <c r="D1" s="107"/>
    </row>
    <row r="2" ht="15.75">
      <c r="B2" s="28" t="str">
        <f>'[1]2.1'!B3</f>
        <v>по адресу: Московская обл., г. Щелково,  ул.  1 Советский переулок, д. 5А.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182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183</v>
      </c>
      <c r="C6" s="5" t="s">
        <v>5</v>
      </c>
      <c r="D6" s="5"/>
    </row>
    <row r="7" spans="1:4" s="6" customFormat="1" ht="47.25">
      <c r="A7" s="4" t="s">
        <v>11</v>
      </c>
      <c r="B7" s="7" t="s">
        <v>184</v>
      </c>
      <c r="C7" s="5" t="s">
        <v>7</v>
      </c>
      <c r="D7" s="5"/>
    </row>
    <row r="8" spans="1:4" s="6" customFormat="1" ht="51" customHeight="1">
      <c r="A8" s="99" t="s">
        <v>185</v>
      </c>
      <c r="B8" s="99"/>
      <c r="C8" s="99"/>
      <c r="D8" s="99"/>
    </row>
    <row r="9" spans="1:4" s="6" customFormat="1" ht="19.5" customHeight="1">
      <c r="A9" s="4" t="s">
        <v>12</v>
      </c>
      <c r="B9" s="7" t="s">
        <v>186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187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100" t="s">
        <v>112</v>
      </c>
      <c r="B1" s="100"/>
      <c r="C1" s="100"/>
      <c r="D1" s="100"/>
    </row>
    <row r="2" ht="15.75">
      <c r="B2" s="28" t="str">
        <f>'[1]2.1'!B3</f>
        <v>по адресу: Московская обл., г. Щелково,  ул.  1 Советский переулок, д. 5А.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99" t="s">
        <v>108</v>
      </c>
      <c r="B5" s="99"/>
      <c r="C5" s="99"/>
      <c r="D5" s="99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100" t="s">
        <v>115</v>
      </c>
      <c r="B1" s="100"/>
      <c r="C1" s="100"/>
      <c r="D1" s="100"/>
    </row>
    <row r="2" ht="15.75">
      <c r="B2" s="28" t="str">
        <f>'[1]2.1'!B3</f>
        <v>по адресу: Московская обл., г. Щелково,  ул.  1 Советский переулок, д. 5А.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7.28125" style="48" customWidth="1"/>
    <col min="3" max="3" width="10.57421875" style="55" customWidth="1"/>
    <col min="4" max="4" width="46.140625" style="1" customWidth="1"/>
    <col min="5" max="16384" width="9.140625" style="1" customWidth="1"/>
  </cols>
  <sheetData>
    <row r="1" spans="1:4" ht="36.75" customHeight="1">
      <c r="A1" s="97" t="s">
        <v>188</v>
      </c>
      <c r="B1" s="97"/>
      <c r="C1" s="97"/>
      <c r="D1" s="97"/>
    </row>
    <row r="2" spans="2:3" ht="15.75">
      <c r="B2" s="28" t="str">
        <f>'[1]2.1'!B3</f>
        <v>по адресу: Московская обл., г. Щелково,  ул.  1 Советский переулок, д. 5А.</v>
      </c>
      <c r="C2" s="52"/>
    </row>
    <row r="3" spans="1:4" ht="35.25" customHeight="1">
      <c r="A3" s="2" t="s">
        <v>0</v>
      </c>
      <c r="B3" s="43" t="s">
        <v>1</v>
      </c>
      <c r="C3" s="53" t="s">
        <v>2</v>
      </c>
      <c r="D3" s="42" t="s">
        <v>3</v>
      </c>
    </row>
    <row r="4" spans="1:4" s="6" customFormat="1" ht="19.5" customHeight="1">
      <c r="A4" s="4" t="s">
        <v>8</v>
      </c>
      <c r="B4" s="44" t="s">
        <v>4</v>
      </c>
      <c r="C4" s="54" t="s">
        <v>5</v>
      </c>
      <c r="D4" s="41" t="s">
        <v>301</v>
      </c>
    </row>
    <row r="5" spans="1:4" s="6" customFormat="1" ht="19.5" customHeight="1">
      <c r="A5" s="4" t="s">
        <v>9</v>
      </c>
      <c r="B5" s="44" t="s">
        <v>116</v>
      </c>
      <c r="C5" s="54" t="s">
        <v>5</v>
      </c>
      <c r="D5" s="41">
        <v>42736</v>
      </c>
    </row>
    <row r="6" spans="1:4" s="6" customFormat="1" ht="19.5" customHeight="1">
      <c r="A6" s="4" t="s">
        <v>10</v>
      </c>
      <c r="B6" s="44" t="s">
        <v>117</v>
      </c>
      <c r="C6" s="54" t="s">
        <v>5</v>
      </c>
      <c r="D6" s="41">
        <v>43100</v>
      </c>
    </row>
    <row r="7" spans="1:4" s="6" customFormat="1" ht="30" customHeight="1">
      <c r="A7" s="39">
        <v>4</v>
      </c>
      <c r="B7" s="108" t="s">
        <v>189</v>
      </c>
      <c r="C7" s="109"/>
      <c r="D7" s="113"/>
    </row>
    <row r="8" spans="1:4" s="6" customFormat="1" ht="30" customHeight="1">
      <c r="A8" s="39">
        <v>5</v>
      </c>
      <c r="B8" s="45" t="s">
        <v>118</v>
      </c>
      <c r="C8" s="39" t="s">
        <v>18</v>
      </c>
      <c r="D8" s="40">
        <v>0</v>
      </c>
    </row>
    <row r="9" spans="1:4" s="6" customFormat="1" ht="19.5" customHeight="1">
      <c r="A9" s="39">
        <v>6</v>
      </c>
      <c r="B9" s="46" t="s">
        <v>128</v>
      </c>
      <c r="C9" s="39" t="s">
        <v>18</v>
      </c>
      <c r="D9" s="40">
        <v>12210.91</v>
      </c>
    </row>
    <row r="10" spans="1:4" s="6" customFormat="1" ht="19.5" customHeight="1">
      <c r="A10" s="39">
        <v>7</v>
      </c>
      <c r="B10" s="46" t="s">
        <v>129</v>
      </c>
      <c r="C10" s="39" t="s">
        <v>18</v>
      </c>
      <c r="D10" s="40">
        <v>324291.02</v>
      </c>
    </row>
    <row r="11" spans="1:4" s="6" customFormat="1" ht="47.25">
      <c r="A11" s="39">
        <v>8</v>
      </c>
      <c r="B11" s="45" t="s">
        <v>287</v>
      </c>
      <c r="C11" s="39" t="s">
        <v>18</v>
      </c>
      <c r="D11" s="50">
        <v>3722110.72</v>
      </c>
    </row>
    <row r="12" spans="1:4" s="6" customFormat="1" ht="19.5" customHeight="1">
      <c r="A12" s="39">
        <v>9</v>
      </c>
      <c r="B12" s="46" t="s">
        <v>300</v>
      </c>
      <c r="C12" s="39" t="s">
        <v>18</v>
      </c>
      <c r="D12" s="40">
        <f>D11-D13-D14</f>
        <v>2461747.266</v>
      </c>
    </row>
    <row r="13" spans="1:4" s="6" customFormat="1" ht="19.5" customHeight="1">
      <c r="A13" s="39">
        <v>10</v>
      </c>
      <c r="B13" s="46" t="s">
        <v>130</v>
      </c>
      <c r="C13" s="39" t="s">
        <v>18</v>
      </c>
      <c r="D13" s="40">
        <v>743811.55</v>
      </c>
    </row>
    <row r="14" spans="1:4" s="6" customFormat="1" ht="19.5" customHeight="1">
      <c r="A14" s="39">
        <v>11</v>
      </c>
      <c r="B14" s="46" t="s">
        <v>131</v>
      </c>
      <c r="C14" s="39" t="s">
        <v>18</v>
      </c>
      <c r="D14" s="40">
        <f>D26</f>
        <v>516551.904</v>
      </c>
    </row>
    <row r="15" spans="1:4" s="51" customFormat="1" ht="20.25" customHeight="1">
      <c r="A15" s="39">
        <v>12</v>
      </c>
      <c r="B15" s="45" t="s">
        <v>119</v>
      </c>
      <c r="C15" s="49" t="s">
        <v>18</v>
      </c>
      <c r="D15" s="50">
        <f>SUM(D16:D20)</f>
        <v>3559867.04</v>
      </c>
    </row>
    <row r="16" spans="1:4" s="6" customFormat="1" ht="20.25" customHeight="1">
      <c r="A16" s="39">
        <v>13</v>
      </c>
      <c r="B16" s="46" t="s">
        <v>190</v>
      </c>
      <c r="C16" s="39" t="s">
        <v>18</v>
      </c>
      <c r="D16" s="40">
        <v>3559867.04</v>
      </c>
    </row>
    <row r="17" spans="1:4" s="6" customFormat="1" ht="20.25" customHeight="1">
      <c r="A17" s="39">
        <v>14</v>
      </c>
      <c r="B17" s="46" t="s">
        <v>191</v>
      </c>
      <c r="C17" s="39" t="s">
        <v>18</v>
      </c>
      <c r="D17" s="40">
        <v>0</v>
      </c>
    </row>
    <row r="18" spans="1:4" s="6" customFormat="1" ht="20.25" customHeight="1">
      <c r="A18" s="39">
        <v>15</v>
      </c>
      <c r="B18" s="46" t="s">
        <v>132</v>
      </c>
      <c r="C18" s="39" t="s">
        <v>18</v>
      </c>
      <c r="D18" s="40">
        <v>0</v>
      </c>
    </row>
    <row r="19" spans="1:4" s="6" customFormat="1" ht="31.5">
      <c r="A19" s="39">
        <v>16</v>
      </c>
      <c r="B19" s="46" t="s">
        <v>133</v>
      </c>
      <c r="C19" s="39" t="s">
        <v>18</v>
      </c>
      <c r="D19" s="40">
        <v>0</v>
      </c>
    </row>
    <row r="20" spans="1:4" s="6" customFormat="1" ht="15.75">
      <c r="A20" s="39">
        <v>17</v>
      </c>
      <c r="B20" s="46" t="s">
        <v>134</v>
      </c>
      <c r="C20" s="39" t="s">
        <v>18</v>
      </c>
      <c r="D20" s="40">
        <v>0</v>
      </c>
    </row>
    <row r="21" spans="1:4" s="51" customFormat="1" ht="23.25" customHeight="1">
      <c r="A21" s="39">
        <v>18</v>
      </c>
      <c r="B21" s="45" t="s">
        <v>120</v>
      </c>
      <c r="C21" s="49" t="s">
        <v>18</v>
      </c>
      <c r="D21" s="50">
        <f>D8+D15</f>
        <v>3559867.04</v>
      </c>
    </row>
    <row r="22" spans="1:4" s="6" customFormat="1" ht="31.5">
      <c r="A22" s="39">
        <v>19</v>
      </c>
      <c r="B22" s="46" t="s">
        <v>121</v>
      </c>
      <c r="C22" s="39" t="s">
        <v>18</v>
      </c>
      <c r="D22" s="40">
        <f>D8+D13-D27</f>
        <v>-440785.94999999995</v>
      </c>
    </row>
    <row r="23" spans="1:4" s="6" customFormat="1" ht="15.75">
      <c r="A23" s="39">
        <v>20</v>
      </c>
      <c r="B23" s="46" t="s">
        <v>126</v>
      </c>
      <c r="C23" s="39" t="s">
        <v>18</v>
      </c>
      <c r="D23" s="40">
        <v>875.39</v>
      </c>
    </row>
    <row r="24" spans="1:4" s="6" customFormat="1" ht="15.75">
      <c r="A24" s="39">
        <v>21</v>
      </c>
      <c r="B24" s="46" t="s">
        <v>127</v>
      </c>
      <c r="C24" s="39" t="s">
        <v>18</v>
      </c>
      <c r="D24" s="40">
        <v>488143.51</v>
      </c>
    </row>
    <row r="25" spans="1:4" s="6" customFormat="1" ht="34.5" customHeight="1">
      <c r="A25" s="39">
        <v>22</v>
      </c>
      <c r="B25" s="108" t="s">
        <v>288</v>
      </c>
      <c r="C25" s="109"/>
      <c r="D25" s="113"/>
    </row>
    <row r="26" spans="1:4" s="6" customFormat="1" ht="15.75">
      <c r="A26" s="39">
        <v>23</v>
      </c>
      <c r="B26" s="47" t="s">
        <v>247</v>
      </c>
      <c r="C26" s="39" t="s">
        <v>5</v>
      </c>
      <c r="D26" s="40">
        <v>516551.904</v>
      </c>
    </row>
    <row r="27" spans="1:4" s="6" customFormat="1" ht="19.5" customHeight="1">
      <c r="A27" s="39">
        <v>24</v>
      </c>
      <c r="B27" s="47" t="s">
        <v>250</v>
      </c>
      <c r="C27" s="39" t="s">
        <v>5</v>
      </c>
      <c r="D27" s="40">
        <v>1184597.5</v>
      </c>
    </row>
    <row r="28" spans="1:4" s="6" customFormat="1" ht="19.5" customHeight="1">
      <c r="A28" s="39">
        <v>25</v>
      </c>
      <c r="B28" s="47" t="s">
        <v>253</v>
      </c>
      <c r="C28" s="39" t="s">
        <v>5</v>
      </c>
      <c r="D28" s="40">
        <v>596100.192</v>
      </c>
    </row>
    <row r="29" spans="1:4" s="6" customFormat="1" ht="19.5" customHeight="1">
      <c r="A29" s="39">
        <v>26</v>
      </c>
      <c r="B29" s="47" t="s">
        <v>254</v>
      </c>
      <c r="C29" s="39" t="s">
        <v>5</v>
      </c>
      <c r="D29" s="40">
        <v>172817.35199999998</v>
      </c>
    </row>
    <row r="30" spans="1:4" s="6" customFormat="1" ht="19.5" customHeight="1">
      <c r="A30" s="39">
        <v>27</v>
      </c>
      <c r="B30" s="47" t="s">
        <v>255</v>
      </c>
      <c r="C30" s="39" t="s">
        <v>5</v>
      </c>
      <c r="D30" s="40">
        <v>287672.06399999995</v>
      </c>
    </row>
    <row r="31" spans="1:4" s="6" customFormat="1" ht="19.5" customHeight="1">
      <c r="A31" s="39">
        <v>28</v>
      </c>
      <c r="B31" s="47" t="s">
        <v>257</v>
      </c>
      <c r="C31" s="39" t="s">
        <v>5</v>
      </c>
      <c r="D31" s="40">
        <v>207655.752</v>
      </c>
    </row>
    <row r="32" spans="1:4" s="6" customFormat="1" ht="78.75">
      <c r="A32" s="39">
        <v>29</v>
      </c>
      <c r="B32" s="47" t="s">
        <v>258</v>
      </c>
      <c r="C32" s="39" t="s">
        <v>5</v>
      </c>
      <c r="D32" s="40">
        <v>525574.2239999999</v>
      </c>
    </row>
    <row r="33" spans="1:4" s="6" customFormat="1" ht="19.5" customHeight="1">
      <c r="A33" s="39">
        <v>30</v>
      </c>
      <c r="B33" s="47" t="s">
        <v>259</v>
      </c>
      <c r="C33" s="39" t="s">
        <v>5</v>
      </c>
      <c r="D33" s="40">
        <v>6961.968</v>
      </c>
    </row>
    <row r="34" spans="1:4" s="6" customFormat="1" ht="19.5" customHeight="1">
      <c r="A34" s="39">
        <v>31</v>
      </c>
      <c r="B34" s="47" t="s">
        <v>268</v>
      </c>
      <c r="C34" s="39"/>
      <c r="D34" s="40">
        <v>32492.544</v>
      </c>
    </row>
    <row r="35" spans="1:4" s="6" customFormat="1" ht="19.5" customHeight="1">
      <c r="A35" s="39">
        <v>32</v>
      </c>
      <c r="B35" s="47" t="s">
        <v>262</v>
      </c>
      <c r="C35" s="39" t="s">
        <v>5</v>
      </c>
      <c r="D35" s="40">
        <v>16247.952000000001</v>
      </c>
    </row>
    <row r="36" spans="1:4" s="6" customFormat="1" ht="19.5" customHeight="1">
      <c r="A36" s="39">
        <v>33</v>
      </c>
      <c r="B36" s="47" t="s">
        <v>264</v>
      </c>
      <c r="C36" s="39" t="s">
        <v>5</v>
      </c>
      <c r="D36" s="40">
        <v>4642.7519999999995</v>
      </c>
    </row>
    <row r="37" spans="1:4" s="6" customFormat="1" ht="31.5">
      <c r="A37" s="39">
        <v>34</v>
      </c>
      <c r="B37" s="47" t="s">
        <v>266</v>
      </c>
      <c r="C37" s="39" t="s">
        <v>5</v>
      </c>
      <c r="D37" s="40">
        <v>450393.504</v>
      </c>
    </row>
    <row r="38" spans="1:4" s="6" customFormat="1" ht="15.75">
      <c r="A38" s="39">
        <v>35</v>
      </c>
      <c r="B38" s="47" t="s">
        <v>289</v>
      </c>
      <c r="C38" s="39" t="s">
        <v>5</v>
      </c>
      <c r="D38" s="40">
        <v>2113.61</v>
      </c>
    </row>
    <row r="39" spans="1:4" s="6" customFormat="1" ht="15.75">
      <c r="A39" s="39">
        <v>36</v>
      </c>
      <c r="B39" s="47" t="s">
        <v>290</v>
      </c>
      <c r="C39" s="39" t="s">
        <v>5</v>
      </c>
      <c r="D39" s="40">
        <v>12482.69</v>
      </c>
    </row>
    <row r="40" spans="1:4" s="6" customFormat="1" ht="15.75">
      <c r="A40" s="39">
        <v>37</v>
      </c>
      <c r="B40" s="47" t="s">
        <v>291</v>
      </c>
      <c r="C40" s="39" t="s">
        <v>5</v>
      </c>
      <c r="D40" s="40">
        <v>163992.5</v>
      </c>
    </row>
    <row r="41" spans="1:4" s="6" customFormat="1" ht="30" customHeight="1">
      <c r="A41" s="39">
        <v>38</v>
      </c>
      <c r="B41" s="108" t="s">
        <v>192</v>
      </c>
      <c r="C41" s="109"/>
      <c r="D41" s="113"/>
    </row>
    <row r="42" spans="1:4" s="6" customFormat="1" ht="19.5" customHeight="1">
      <c r="A42" s="39">
        <v>39</v>
      </c>
      <c r="B42" s="46" t="s">
        <v>193</v>
      </c>
      <c r="C42" s="39" t="s">
        <v>6</v>
      </c>
      <c r="D42" s="40">
        <v>0</v>
      </c>
    </row>
    <row r="43" spans="1:4" s="6" customFormat="1" ht="19.5" customHeight="1">
      <c r="A43" s="39">
        <v>40</v>
      </c>
      <c r="B43" s="46" t="s">
        <v>194</v>
      </c>
      <c r="C43" s="39" t="s">
        <v>6</v>
      </c>
      <c r="D43" s="40">
        <v>0</v>
      </c>
    </row>
    <row r="44" spans="1:4" s="6" customFormat="1" ht="32.25" customHeight="1">
      <c r="A44" s="39">
        <v>41</v>
      </c>
      <c r="B44" s="46" t="s">
        <v>195</v>
      </c>
      <c r="C44" s="39" t="s">
        <v>6</v>
      </c>
      <c r="D44" s="40">
        <v>0</v>
      </c>
    </row>
    <row r="45" spans="1:4" s="6" customFormat="1" ht="19.5" customHeight="1">
      <c r="A45" s="39">
        <v>42</v>
      </c>
      <c r="B45" s="46" t="s">
        <v>196</v>
      </c>
      <c r="C45" s="39" t="s">
        <v>18</v>
      </c>
      <c r="D45" s="40">
        <v>0</v>
      </c>
    </row>
    <row r="46" spans="1:4" s="6" customFormat="1" ht="25.5" customHeight="1">
      <c r="A46" s="39">
        <v>43</v>
      </c>
      <c r="B46" s="108" t="s">
        <v>122</v>
      </c>
      <c r="C46" s="109"/>
      <c r="D46" s="113"/>
    </row>
    <row r="47" spans="1:4" s="6" customFormat="1" ht="30" customHeight="1">
      <c r="A47" s="39">
        <v>44</v>
      </c>
      <c r="B47" s="46" t="s">
        <v>123</v>
      </c>
      <c r="C47" s="39" t="s">
        <v>18</v>
      </c>
      <c r="D47" s="40">
        <v>0</v>
      </c>
    </row>
    <row r="48" spans="1:4" s="6" customFormat="1" ht="19.5" customHeight="1">
      <c r="A48" s="39">
        <v>45</v>
      </c>
      <c r="B48" s="46" t="s">
        <v>128</v>
      </c>
      <c r="C48" s="39" t="s">
        <v>18</v>
      </c>
      <c r="D48" s="40">
        <v>39122.34</v>
      </c>
    </row>
    <row r="49" spans="1:4" s="6" customFormat="1" ht="19.5" customHeight="1">
      <c r="A49" s="39">
        <v>46</v>
      </c>
      <c r="B49" s="46" t="s">
        <v>129</v>
      </c>
      <c r="C49" s="39" t="s">
        <v>18</v>
      </c>
      <c r="D49" s="40">
        <v>799025.95</v>
      </c>
    </row>
    <row r="50" spans="1:4" s="6" customFormat="1" ht="30" customHeight="1">
      <c r="A50" s="39">
        <v>47</v>
      </c>
      <c r="B50" s="46" t="s">
        <v>124</v>
      </c>
      <c r="C50" s="39" t="s">
        <v>18</v>
      </c>
      <c r="D50" s="40">
        <v>0</v>
      </c>
    </row>
    <row r="51" spans="1:4" s="6" customFormat="1" ht="19.5" customHeight="1">
      <c r="A51" s="39">
        <v>48</v>
      </c>
      <c r="B51" s="46" t="s">
        <v>128</v>
      </c>
      <c r="C51" s="39" t="s">
        <v>18</v>
      </c>
      <c r="D51" s="40">
        <v>26973.69</v>
      </c>
    </row>
    <row r="52" spans="1:4" s="6" customFormat="1" ht="19.5" customHeight="1">
      <c r="A52" s="39">
        <v>49</v>
      </c>
      <c r="B52" s="46" t="s">
        <v>129</v>
      </c>
      <c r="C52" s="39" t="s">
        <v>18</v>
      </c>
      <c r="D52" s="40">
        <v>1126206.9</v>
      </c>
    </row>
    <row r="53" spans="1:4" s="6" customFormat="1" ht="30" customHeight="1">
      <c r="A53" s="39">
        <v>50</v>
      </c>
      <c r="B53" s="108" t="s">
        <v>292</v>
      </c>
      <c r="C53" s="109"/>
      <c r="D53" s="113"/>
    </row>
    <row r="54" spans="1:4" s="6" customFormat="1" ht="21" customHeight="1">
      <c r="A54" s="39">
        <v>51</v>
      </c>
      <c r="B54" s="110" t="s">
        <v>270</v>
      </c>
      <c r="C54" s="111"/>
      <c r="D54" s="112"/>
    </row>
    <row r="55" spans="1:4" s="6" customFormat="1" ht="19.5" customHeight="1">
      <c r="A55" s="39">
        <v>52</v>
      </c>
      <c r="B55" s="46" t="s">
        <v>125</v>
      </c>
      <c r="C55" s="39" t="s">
        <v>293</v>
      </c>
      <c r="D55" s="40">
        <v>1739.22</v>
      </c>
    </row>
    <row r="56" spans="1:4" s="6" customFormat="1" ht="19.5" customHeight="1">
      <c r="A56" s="39">
        <v>53</v>
      </c>
      <c r="B56" s="46" t="s">
        <v>197</v>
      </c>
      <c r="C56" s="39" t="s">
        <v>18</v>
      </c>
      <c r="D56" s="40">
        <v>4582299.76</v>
      </c>
    </row>
    <row r="57" spans="1:4" s="6" customFormat="1" ht="15.75">
      <c r="A57" s="39">
        <v>54</v>
      </c>
      <c r="B57" s="46" t="s">
        <v>198</v>
      </c>
      <c r="C57" s="39" t="s">
        <v>18</v>
      </c>
      <c r="D57" s="40">
        <v>4413595.58</v>
      </c>
    </row>
    <row r="58" spans="1:4" s="6" customFormat="1" ht="15.75">
      <c r="A58" s="39">
        <v>55</v>
      </c>
      <c r="B58" s="46" t="s">
        <v>199</v>
      </c>
      <c r="C58" s="39" t="s">
        <v>18</v>
      </c>
      <c r="D58" s="40">
        <v>619345.2</v>
      </c>
    </row>
    <row r="59" spans="1:4" s="6" customFormat="1" ht="18.75" customHeight="1">
      <c r="A59" s="39">
        <v>60</v>
      </c>
      <c r="B59" s="108" t="s">
        <v>200</v>
      </c>
      <c r="C59" s="109"/>
      <c r="D59" s="109"/>
    </row>
    <row r="60" spans="1:4" s="6" customFormat="1" ht="15.75">
      <c r="A60" s="39">
        <v>61</v>
      </c>
      <c r="B60" s="46" t="s">
        <v>193</v>
      </c>
      <c r="C60" s="39" t="s">
        <v>6</v>
      </c>
      <c r="D60" s="40">
        <v>0</v>
      </c>
    </row>
    <row r="61" spans="1:4" s="6" customFormat="1" ht="15.75">
      <c r="A61" s="39">
        <v>62</v>
      </c>
      <c r="B61" s="46" t="s">
        <v>194</v>
      </c>
      <c r="C61" s="39" t="s">
        <v>6</v>
      </c>
      <c r="D61" s="40">
        <v>0</v>
      </c>
    </row>
    <row r="62" spans="1:4" s="6" customFormat="1" ht="31.5">
      <c r="A62" s="39">
        <v>63</v>
      </c>
      <c r="B62" s="46" t="s">
        <v>195</v>
      </c>
      <c r="C62" s="39" t="s">
        <v>6</v>
      </c>
      <c r="D62" s="40">
        <v>0</v>
      </c>
    </row>
    <row r="63" spans="1:4" s="6" customFormat="1" ht="15.75">
      <c r="A63" s="39">
        <v>64</v>
      </c>
      <c r="B63" s="46" t="s">
        <v>196</v>
      </c>
      <c r="C63" s="39" t="s">
        <v>18</v>
      </c>
      <c r="D63" s="40">
        <v>0</v>
      </c>
    </row>
    <row r="64" spans="1:4" s="6" customFormat="1" ht="15.75">
      <c r="A64" s="39">
        <v>65</v>
      </c>
      <c r="B64" s="110" t="s">
        <v>294</v>
      </c>
      <c r="C64" s="111"/>
      <c r="D64" s="111"/>
    </row>
    <row r="65" spans="1:4" s="6" customFormat="1" ht="15.75">
      <c r="A65" s="39">
        <v>66</v>
      </c>
      <c r="B65" s="46" t="s">
        <v>125</v>
      </c>
      <c r="C65" s="39" t="s">
        <v>33</v>
      </c>
      <c r="D65" s="40">
        <f>6833.17+8493.48</f>
        <v>15326.65</v>
      </c>
    </row>
    <row r="66" spans="1:4" s="6" customFormat="1" ht="15.75">
      <c r="A66" s="39">
        <v>67</v>
      </c>
      <c r="B66" s="46" t="s">
        <v>197</v>
      </c>
      <c r="C66" s="39" t="s">
        <v>18</v>
      </c>
      <c r="D66" s="40">
        <f>228045.59+277774.71</f>
        <v>505820.30000000005</v>
      </c>
    </row>
    <row r="67" spans="1:4" s="6" customFormat="1" ht="15.75">
      <c r="A67" s="39">
        <v>68</v>
      </c>
      <c r="B67" s="46" t="s">
        <v>198</v>
      </c>
      <c r="C67" s="39" t="s">
        <v>18</v>
      </c>
      <c r="D67" s="40">
        <v>478806.84</v>
      </c>
    </row>
    <row r="68" spans="1:4" s="6" customFormat="1" ht="15.75">
      <c r="A68" s="39">
        <v>69</v>
      </c>
      <c r="B68" s="46" t="s">
        <v>199</v>
      </c>
      <c r="C68" s="39" t="s">
        <v>18</v>
      </c>
      <c r="D68" s="40">
        <v>71480.95</v>
      </c>
    </row>
    <row r="69" spans="1:4" s="6" customFormat="1" ht="15.75">
      <c r="A69" s="39">
        <v>70</v>
      </c>
      <c r="B69" s="110" t="s">
        <v>295</v>
      </c>
      <c r="C69" s="111"/>
      <c r="D69" s="112"/>
    </row>
    <row r="70" spans="1:4" s="6" customFormat="1" ht="15.75">
      <c r="A70" s="39">
        <v>71</v>
      </c>
      <c r="B70" s="46" t="s">
        <v>125</v>
      </c>
      <c r="C70" s="39" t="s">
        <v>33</v>
      </c>
      <c r="D70" s="40">
        <f>11770.74+12506.34</f>
        <v>24277.08</v>
      </c>
    </row>
    <row r="71" spans="1:4" s="6" customFormat="1" ht="15.75">
      <c r="A71" s="39">
        <v>72</v>
      </c>
      <c r="B71" s="46" t="s">
        <v>197</v>
      </c>
      <c r="C71" s="39" t="s">
        <v>18</v>
      </c>
      <c r="D71" s="40">
        <f>333587.06+347662.1</f>
        <v>681249.1599999999</v>
      </c>
    </row>
    <row r="72" spans="1:4" s="6" customFormat="1" ht="15.75">
      <c r="A72" s="39">
        <v>73</v>
      </c>
      <c r="B72" s="46" t="s">
        <v>198</v>
      </c>
      <c r="C72" s="39" t="s">
        <v>18</v>
      </c>
      <c r="D72" s="40">
        <v>643262.2</v>
      </c>
    </row>
    <row r="73" spans="1:4" s="6" customFormat="1" ht="15.75">
      <c r="A73" s="39">
        <v>74</v>
      </c>
      <c r="B73" s="46" t="s">
        <v>199</v>
      </c>
      <c r="C73" s="39" t="s">
        <v>18</v>
      </c>
      <c r="D73" s="40">
        <v>100754.56</v>
      </c>
    </row>
    <row r="74" spans="1:4" s="6" customFormat="1" ht="15.75">
      <c r="A74" s="39">
        <v>79</v>
      </c>
      <c r="B74" s="108" t="s">
        <v>200</v>
      </c>
      <c r="C74" s="109"/>
      <c r="D74" s="109"/>
    </row>
    <row r="75" spans="1:4" s="6" customFormat="1" ht="15.75">
      <c r="A75" s="39">
        <v>80</v>
      </c>
      <c r="B75" s="46" t="s">
        <v>193</v>
      </c>
      <c r="C75" s="39" t="s">
        <v>6</v>
      </c>
      <c r="D75" s="40">
        <v>0</v>
      </c>
    </row>
    <row r="76" spans="1:4" s="6" customFormat="1" ht="15.75">
      <c r="A76" s="39">
        <v>81</v>
      </c>
      <c r="B76" s="46" t="s">
        <v>194</v>
      </c>
      <c r="C76" s="39" t="s">
        <v>6</v>
      </c>
      <c r="D76" s="40">
        <v>0</v>
      </c>
    </row>
    <row r="77" spans="1:4" s="6" customFormat="1" ht="31.5">
      <c r="A77" s="39">
        <v>82</v>
      </c>
      <c r="B77" s="46" t="s">
        <v>195</v>
      </c>
      <c r="C77" s="39" t="s">
        <v>6</v>
      </c>
      <c r="D77" s="40">
        <v>0</v>
      </c>
    </row>
    <row r="78" spans="1:4" s="6" customFormat="1" ht="15.75">
      <c r="A78" s="39">
        <v>83</v>
      </c>
      <c r="B78" s="46" t="s">
        <v>196</v>
      </c>
      <c r="C78" s="39" t="s">
        <v>18</v>
      </c>
      <c r="D78" s="40">
        <v>0</v>
      </c>
    </row>
    <row r="79" spans="1:4" s="6" customFormat="1" ht="15.75">
      <c r="A79" s="39">
        <v>84</v>
      </c>
      <c r="B79" s="108" t="s">
        <v>296</v>
      </c>
      <c r="C79" s="109"/>
      <c r="D79" s="109"/>
    </row>
    <row r="80" spans="1:4" s="6" customFormat="1" ht="15.75">
      <c r="A80" s="39">
        <v>85</v>
      </c>
      <c r="B80" s="46" t="s">
        <v>125</v>
      </c>
      <c r="C80" s="39" t="s">
        <v>33</v>
      </c>
      <c r="D80" s="40">
        <f>4931.17+4021.17</f>
        <v>8952.34</v>
      </c>
    </row>
    <row r="81" spans="1:4" s="6" customFormat="1" ht="15.75">
      <c r="A81" s="39">
        <v>86</v>
      </c>
      <c r="B81" s="46" t="s">
        <v>197</v>
      </c>
      <c r="C81" s="39" t="s">
        <v>18</v>
      </c>
      <c r="D81" s="40">
        <f>1018110.54+811858.96</f>
        <v>1829969.5</v>
      </c>
    </row>
    <row r="82" spans="1:4" s="6" customFormat="1" ht="15.75">
      <c r="A82" s="39">
        <v>87</v>
      </c>
      <c r="B82" s="46" t="s">
        <v>198</v>
      </c>
      <c r="C82" s="39" t="s">
        <v>18</v>
      </c>
      <c r="D82" s="40">
        <v>1728578.54</v>
      </c>
    </row>
    <row r="83" spans="1:4" s="6" customFormat="1" ht="15.75">
      <c r="A83" s="39">
        <v>88</v>
      </c>
      <c r="B83" s="46" t="s">
        <v>199</v>
      </c>
      <c r="C83" s="39" t="s">
        <v>18</v>
      </c>
      <c r="D83" s="40">
        <v>313989.29</v>
      </c>
    </row>
    <row r="84" spans="1:4" s="6" customFormat="1" ht="15.75">
      <c r="A84" s="39">
        <v>93</v>
      </c>
      <c r="B84" s="108" t="s">
        <v>200</v>
      </c>
      <c r="C84" s="109"/>
      <c r="D84" s="109"/>
    </row>
    <row r="85" spans="1:4" s="6" customFormat="1" ht="15.75">
      <c r="A85" s="39">
        <v>94</v>
      </c>
      <c r="B85" s="46" t="s">
        <v>193</v>
      </c>
      <c r="C85" s="39" t="s">
        <v>6</v>
      </c>
      <c r="D85" s="40">
        <v>0</v>
      </c>
    </row>
    <row r="86" spans="1:4" s="6" customFormat="1" ht="15.75">
      <c r="A86" s="39">
        <v>95</v>
      </c>
      <c r="B86" s="46" t="s">
        <v>194</v>
      </c>
      <c r="C86" s="39" t="s">
        <v>6</v>
      </c>
      <c r="D86" s="40">
        <v>0</v>
      </c>
    </row>
    <row r="87" spans="1:4" s="6" customFormat="1" ht="31.5">
      <c r="A87" s="39">
        <v>96</v>
      </c>
      <c r="B87" s="46" t="s">
        <v>195</v>
      </c>
      <c r="C87" s="39" t="s">
        <v>6</v>
      </c>
      <c r="D87" s="40">
        <v>0</v>
      </c>
    </row>
    <row r="88" spans="1:4" s="6" customFormat="1" ht="15.75">
      <c r="A88" s="39">
        <v>97</v>
      </c>
      <c r="B88" s="46" t="s">
        <v>196</v>
      </c>
      <c r="C88" s="39" t="s">
        <v>18</v>
      </c>
      <c r="D88" s="40">
        <v>0</v>
      </c>
    </row>
    <row r="89" spans="1:4" s="6" customFormat="1" ht="22.5" customHeight="1">
      <c r="A89" s="39">
        <v>98</v>
      </c>
      <c r="B89" s="108" t="s">
        <v>297</v>
      </c>
      <c r="C89" s="109"/>
      <c r="D89" s="109"/>
    </row>
    <row r="90" spans="1:4" s="6" customFormat="1" ht="15.75">
      <c r="A90" s="39">
        <v>99</v>
      </c>
      <c r="B90" s="46" t="s">
        <v>125</v>
      </c>
      <c r="C90" s="39" t="s">
        <v>293</v>
      </c>
      <c r="D90" s="40">
        <v>0</v>
      </c>
    </row>
    <row r="91" spans="1:4" s="6" customFormat="1" ht="15.75">
      <c r="A91" s="39">
        <v>100</v>
      </c>
      <c r="B91" s="46" t="s">
        <v>197</v>
      </c>
      <c r="C91" s="39" t="s">
        <v>18</v>
      </c>
      <c r="D91" s="40">
        <v>0</v>
      </c>
    </row>
    <row r="92" spans="1:4" s="6" customFormat="1" ht="15.75">
      <c r="A92" s="39">
        <v>101</v>
      </c>
      <c r="B92" s="46" t="s">
        <v>198</v>
      </c>
      <c r="C92" s="39" t="s">
        <v>18</v>
      </c>
      <c r="D92" s="40">
        <v>0</v>
      </c>
    </row>
    <row r="93" spans="1:4" s="6" customFormat="1" ht="15.75">
      <c r="A93" s="39">
        <v>102</v>
      </c>
      <c r="B93" s="46" t="s">
        <v>199</v>
      </c>
      <c r="C93" s="39" t="s">
        <v>18</v>
      </c>
      <c r="D93" s="40">
        <v>0</v>
      </c>
    </row>
    <row r="94" spans="1:4" s="6" customFormat="1" ht="23.25" customHeight="1">
      <c r="A94" s="39">
        <v>107</v>
      </c>
      <c r="B94" s="108" t="s">
        <v>200</v>
      </c>
      <c r="C94" s="109"/>
      <c r="D94" s="109"/>
    </row>
    <row r="95" spans="1:4" s="6" customFormat="1" ht="15.75">
      <c r="A95" s="39">
        <v>108</v>
      </c>
      <c r="B95" s="46" t="s">
        <v>193</v>
      </c>
      <c r="C95" s="39" t="s">
        <v>6</v>
      </c>
      <c r="D95" s="40">
        <v>0</v>
      </c>
    </row>
    <row r="96" spans="1:4" s="6" customFormat="1" ht="15.75">
      <c r="A96" s="39">
        <v>109</v>
      </c>
      <c r="B96" s="46" t="s">
        <v>194</v>
      </c>
      <c r="C96" s="39" t="s">
        <v>6</v>
      </c>
      <c r="D96" s="40">
        <v>0</v>
      </c>
    </row>
    <row r="97" spans="1:4" s="6" customFormat="1" ht="31.5">
      <c r="A97" s="39">
        <v>110</v>
      </c>
      <c r="B97" s="46" t="s">
        <v>195</v>
      </c>
      <c r="C97" s="39" t="s">
        <v>6</v>
      </c>
      <c r="D97" s="40">
        <v>0</v>
      </c>
    </row>
    <row r="98" spans="1:4" s="6" customFormat="1" ht="15.75">
      <c r="A98" s="39">
        <v>111</v>
      </c>
      <c r="B98" s="46" t="s">
        <v>196</v>
      </c>
      <c r="C98" s="39" t="s">
        <v>18</v>
      </c>
      <c r="D98" s="40">
        <v>0</v>
      </c>
    </row>
    <row r="99" spans="1:4" s="6" customFormat="1" ht="25.5" customHeight="1">
      <c r="A99" s="39">
        <v>112</v>
      </c>
      <c r="B99" s="110" t="s">
        <v>298</v>
      </c>
      <c r="C99" s="111"/>
      <c r="D99" s="112"/>
    </row>
    <row r="100" spans="1:4" s="6" customFormat="1" ht="15.75">
      <c r="A100" s="39">
        <v>113</v>
      </c>
      <c r="B100" s="46" t="s">
        <v>125</v>
      </c>
      <c r="C100" s="39" t="s">
        <v>299</v>
      </c>
      <c r="D100" s="40">
        <v>0</v>
      </c>
    </row>
    <row r="101" spans="1:4" s="6" customFormat="1" ht="15.75">
      <c r="A101" s="39">
        <v>114</v>
      </c>
      <c r="B101" s="46" t="s">
        <v>197</v>
      </c>
      <c r="C101" s="39" t="s">
        <v>18</v>
      </c>
      <c r="D101" s="40">
        <v>0</v>
      </c>
    </row>
    <row r="102" spans="1:4" s="6" customFormat="1" ht="15.75">
      <c r="A102" s="39">
        <v>115</v>
      </c>
      <c r="B102" s="46" t="s">
        <v>198</v>
      </c>
      <c r="C102" s="39" t="s">
        <v>18</v>
      </c>
      <c r="D102" s="40">
        <v>0</v>
      </c>
    </row>
    <row r="103" spans="1:4" s="6" customFormat="1" ht="15.75">
      <c r="A103" s="39">
        <v>116</v>
      </c>
      <c r="B103" s="46" t="s">
        <v>199</v>
      </c>
      <c r="C103" s="39" t="s">
        <v>18</v>
      </c>
      <c r="D103" s="40">
        <v>0</v>
      </c>
    </row>
    <row r="104" spans="1:4" s="6" customFormat="1" ht="25.5" customHeight="1">
      <c r="A104" s="39">
        <v>121</v>
      </c>
      <c r="B104" s="108" t="s">
        <v>200</v>
      </c>
      <c r="C104" s="109"/>
      <c r="D104" s="113"/>
    </row>
    <row r="105" spans="1:4" s="6" customFormat="1" ht="15.75">
      <c r="A105" s="39">
        <v>122</v>
      </c>
      <c r="B105" s="46" t="s">
        <v>193</v>
      </c>
      <c r="C105" s="39" t="s">
        <v>6</v>
      </c>
      <c r="D105" s="40">
        <v>0</v>
      </c>
    </row>
    <row r="106" spans="1:4" s="6" customFormat="1" ht="15.75">
      <c r="A106" s="39">
        <v>123</v>
      </c>
      <c r="B106" s="46" t="s">
        <v>194</v>
      </c>
      <c r="C106" s="39" t="s">
        <v>6</v>
      </c>
      <c r="D106" s="40">
        <v>0</v>
      </c>
    </row>
    <row r="107" spans="1:4" s="6" customFormat="1" ht="31.5">
      <c r="A107" s="39">
        <v>124</v>
      </c>
      <c r="B107" s="46" t="s">
        <v>195</v>
      </c>
      <c r="C107" s="39" t="s">
        <v>6</v>
      </c>
      <c r="D107" s="40">
        <v>0</v>
      </c>
    </row>
    <row r="108" spans="1:4" s="6" customFormat="1" ht="15.75">
      <c r="A108" s="39">
        <v>125</v>
      </c>
      <c r="B108" s="46" t="s">
        <v>196</v>
      </c>
      <c r="C108" s="39" t="s">
        <v>18</v>
      </c>
      <c r="D108" s="40">
        <v>0</v>
      </c>
    </row>
    <row r="109" spans="1:4" s="6" customFormat="1" ht="25.5" customHeight="1">
      <c r="A109" s="39">
        <v>126</v>
      </c>
      <c r="B109" s="108" t="s">
        <v>201</v>
      </c>
      <c r="C109" s="109"/>
      <c r="D109" s="113"/>
    </row>
    <row r="110" spans="1:4" s="6" customFormat="1" ht="31.5">
      <c r="A110" s="39">
        <v>127</v>
      </c>
      <c r="B110" s="46" t="s">
        <v>202</v>
      </c>
      <c r="C110" s="39" t="s">
        <v>6</v>
      </c>
      <c r="D110" s="40">
        <v>18</v>
      </c>
    </row>
    <row r="111" spans="1:4" s="6" customFormat="1" ht="15.75">
      <c r="A111" s="39">
        <v>128</v>
      </c>
      <c r="B111" s="46" t="s">
        <v>203</v>
      </c>
      <c r="C111" s="39" t="s">
        <v>6</v>
      </c>
      <c r="D111" s="40">
        <v>0</v>
      </c>
    </row>
    <row r="112" spans="1:4" s="6" customFormat="1" ht="31.5">
      <c r="A112" s="39">
        <v>129</v>
      </c>
      <c r="B112" s="46" t="s">
        <v>204</v>
      </c>
      <c r="C112" s="39" t="s">
        <v>18</v>
      </c>
      <c r="D112" s="40">
        <v>0</v>
      </c>
    </row>
  </sheetData>
  <sheetProtection/>
  <mergeCells count="18">
    <mergeCell ref="B104:D104"/>
    <mergeCell ref="B109:D109"/>
    <mergeCell ref="B74:D74"/>
    <mergeCell ref="B79:D79"/>
    <mergeCell ref="B84:D84"/>
    <mergeCell ref="B89:D89"/>
    <mergeCell ref="B94:D94"/>
    <mergeCell ref="B99:D99"/>
    <mergeCell ref="B59:D59"/>
    <mergeCell ref="B64:D64"/>
    <mergeCell ref="B69:D69"/>
    <mergeCell ref="A1:D1"/>
    <mergeCell ref="B7:D7"/>
    <mergeCell ref="B25:D25"/>
    <mergeCell ref="B41:D41"/>
    <mergeCell ref="B46:D46"/>
    <mergeCell ref="B53:D53"/>
    <mergeCell ref="B54:D54"/>
  </mergeCells>
  <printOptions/>
  <pageMargins left="0.7086614173228347" right="0.7086614173228347" top="0.7086614173228347" bottom="0.31496062992125984" header="0.31496062992125984" footer="0.31496062992125984"/>
  <pageSetup fitToHeight="3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">
      <selection activeCell="A1" sqref="A1:IV16384"/>
    </sheetView>
  </sheetViews>
  <sheetFormatPr defaultColWidth="9.140625" defaultRowHeight="15" outlineLevelCol="1"/>
  <cols>
    <col min="1" max="1" width="5.8515625" style="1" customWidth="1"/>
    <col min="2" max="2" width="51.57421875" style="95" customWidth="1"/>
    <col min="3" max="3" width="10.57421875" style="1" customWidth="1"/>
    <col min="4" max="4" width="14.00390625" style="55" bestFit="1" customWidth="1"/>
    <col min="5" max="5" width="7.00390625" style="55" customWidth="1"/>
    <col min="6" max="6" width="11.00390625" style="71" hidden="1" customWidth="1" outlineLevel="1"/>
    <col min="7" max="8" width="10.421875" style="71" hidden="1" customWidth="1" outlineLevel="1"/>
    <col min="9" max="9" width="11.421875" style="71" hidden="1" customWidth="1" outlineLevel="1"/>
    <col min="10" max="10" width="13.140625" style="72" hidden="1" customWidth="1" outlineLevel="1"/>
    <col min="11" max="11" width="11.28125" style="73" bestFit="1" customWidth="1" collapsed="1"/>
    <col min="12" max="12" width="9.140625" style="24" customWidth="1"/>
    <col min="13" max="16384" width="9.140625" style="1" customWidth="1"/>
  </cols>
  <sheetData>
    <row r="1" spans="1:5" ht="15.75">
      <c r="A1" s="97" t="s">
        <v>188</v>
      </c>
      <c r="B1" s="97"/>
      <c r="C1" s="97"/>
      <c r="D1" s="97"/>
      <c r="E1" s="70"/>
    </row>
    <row r="2" spans="2:4" ht="15.75" customHeight="1">
      <c r="B2" s="28" t="str">
        <f>'[1]2.1'!B3</f>
        <v>по адресу: Московская обл., г. Щелково,  ул.  1 Советский переулок, д. 5А.</v>
      </c>
      <c r="C2" s="15"/>
      <c r="D2" s="15"/>
    </row>
    <row r="3" spans="1:11" ht="31.5">
      <c r="A3" s="39" t="s">
        <v>0</v>
      </c>
      <c r="B3" s="74" t="s">
        <v>1</v>
      </c>
      <c r="C3" s="49" t="s">
        <v>2</v>
      </c>
      <c r="D3" s="50" t="s">
        <v>3</v>
      </c>
      <c r="E3" s="75"/>
      <c r="H3" s="59"/>
      <c r="I3" s="59"/>
      <c r="J3" s="76"/>
      <c r="K3" s="24"/>
    </row>
    <row r="4" spans="1:256" ht="15.75">
      <c r="A4" s="39">
        <v>1</v>
      </c>
      <c r="B4" s="74" t="s">
        <v>4</v>
      </c>
      <c r="C4" s="39" t="s">
        <v>5</v>
      </c>
      <c r="D4" s="77" t="s">
        <v>331</v>
      </c>
      <c r="E4" s="78"/>
      <c r="H4" s="59"/>
      <c r="I4" s="59"/>
      <c r="J4" s="76"/>
      <c r="K4" s="2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39">
        <v>2</v>
      </c>
      <c r="B5" s="74" t="s">
        <v>116</v>
      </c>
      <c r="C5" s="39" t="s">
        <v>5</v>
      </c>
      <c r="D5" s="77" t="s">
        <v>332</v>
      </c>
      <c r="E5" s="78"/>
      <c r="H5" s="59"/>
      <c r="I5" s="59"/>
      <c r="J5" s="76"/>
      <c r="K5" s="24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39">
        <v>3</v>
      </c>
      <c r="B6" s="74" t="s">
        <v>117</v>
      </c>
      <c r="C6" s="39" t="s">
        <v>5</v>
      </c>
      <c r="D6" s="77" t="s">
        <v>333</v>
      </c>
      <c r="E6" s="78"/>
      <c r="H6" s="59"/>
      <c r="I6" s="59"/>
      <c r="J6" s="76"/>
      <c r="K6" s="24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39">
        <v>4</v>
      </c>
      <c r="B7" s="108" t="s">
        <v>334</v>
      </c>
      <c r="C7" s="109"/>
      <c r="D7" s="113"/>
      <c r="E7" s="79"/>
      <c r="H7" s="59"/>
      <c r="I7" s="59"/>
      <c r="J7" s="76"/>
      <c r="K7" s="24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39">
        <v>5</v>
      </c>
      <c r="B8" s="74" t="s">
        <v>118</v>
      </c>
      <c r="C8" s="39" t="s">
        <v>18</v>
      </c>
      <c r="D8" s="40">
        <v>-440785.94999999995</v>
      </c>
      <c r="E8" s="80"/>
      <c r="H8" s="59"/>
      <c r="I8" s="59"/>
      <c r="J8" s="76"/>
      <c r="K8" s="24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39">
        <v>6</v>
      </c>
      <c r="B9" s="81" t="s">
        <v>128</v>
      </c>
      <c r="C9" s="39" t="s">
        <v>18</v>
      </c>
      <c r="D9" s="40">
        <v>875.39</v>
      </c>
      <c r="E9" s="80"/>
      <c r="H9" s="59"/>
      <c r="I9" s="59"/>
      <c r="J9" s="76"/>
      <c r="K9" s="24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39">
        <v>7</v>
      </c>
      <c r="B10" s="81" t="s">
        <v>129</v>
      </c>
      <c r="C10" s="39" t="s">
        <v>18</v>
      </c>
      <c r="D10" s="40">
        <v>488143.51</v>
      </c>
      <c r="E10" s="80"/>
      <c r="H10" s="59"/>
      <c r="I10" s="59"/>
      <c r="J10" s="76"/>
      <c r="K10" s="24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1.5">
      <c r="A11" s="39">
        <v>8</v>
      </c>
      <c r="B11" s="45" t="s">
        <v>287</v>
      </c>
      <c r="C11" s="39" t="s">
        <v>18</v>
      </c>
      <c r="D11" s="82">
        <v>3978253.12</v>
      </c>
      <c r="E11" s="75"/>
      <c r="H11" s="59"/>
      <c r="I11" s="59"/>
      <c r="J11" s="76"/>
      <c r="K11" s="24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39">
        <v>9</v>
      </c>
      <c r="B12" s="46" t="s">
        <v>300</v>
      </c>
      <c r="C12" s="39" t="s">
        <v>18</v>
      </c>
      <c r="D12" s="40">
        <f>D11-D13-D14</f>
        <v>2633826.7840000005</v>
      </c>
      <c r="E12" s="80"/>
      <c r="H12" s="59"/>
      <c r="I12" s="59"/>
      <c r="J12" s="76"/>
      <c r="K12" s="24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39">
        <v>10</v>
      </c>
      <c r="B13" s="81" t="s">
        <v>130</v>
      </c>
      <c r="C13" s="39" t="s">
        <v>18</v>
      </c>
      <c r="D13" s="40">
        <f>J27</f>
        <v>790191.0719999999</v>
      </c>
      <c r="E13" s="80"/>
      <c r="H13" s="59"/>
      <c r="I13" s="59"/>
      <c r="J13" s="76"/>
      <c r="K13" s="24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39">
        <v>11</v>
      </c>
      <c r="B14" s="81" t="s">
        <v>131</v>
      </c>
      <c r="C14" s="39" t="s">
        <v>18</v>
      </c>
      <c r="D14" s="40">
        <f>J26</f>
        <v>554235.264</v>
      </c>
      <c r="E14" s="80"/>
      <c r="H14" s="59"/>
      <c r="I14" s="59"/>
      <c r="J14" s="76"/>
      <c r="K14" s="24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39">
        <v>12</v>
      </c>
      <c r="B15" s="74" t="s">
        <v>119</v>
      </c>
      <c r="C15" s="39" t="s">
        <v>18</v>
      </c>
      <c r="D15" s="50">
        <v>3792486.35</v>
      </c>
      <c r="E15" s="75"/>
      <c r="H15" s="59"/>
      <c r="I15" s="59"/>
      <c r="J15" s="76"/>
      <c r="K15" s="24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39">
        <v>13</v>
      </c>
      <c r="B16" s="81" t="s">
        <v>190</v>
      </c>
      <c r="C16" s="39" t="s">
        <v>18</v>
      </c>
      <c r="D16" s="40">
        <v>4747705.41</v>
      </c>
      <c r="E16" s="80"/>
      <c r="H16" s="59"/>
      <c r="I16" s="59"/>
      <c r="J16" s="76"/>
      <c r="K16" s="24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39">
        <v>14</v>
      </c>
      <c r="B17" s="81" t="s">
        <v>191</v>
      </c>
      <c r="C17" s="39" t="s">
        <v>18</v>
      </c>
      <c r="D17" s="40">
        <v>0</v>
      </c>
      <c r="E17" s="80"/>
      <c r="H17" s="59"/>
      <c r="I17" s="59"/>
      <c r="J17" s="76"/>
      <c r="K17" s="24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39">
        <v>15</v>
      </c>
      <c r="B18" s="81" t="s">
        <v>132</v>
      </c>
      <c r="C18" s="39" t="s">
        <v>18</v>
      </c>
      <c r="D18" s="40">
        <v>0</v>
      </c>
      <c r="E18" s="80"/>
      <c r="H18" s="59"/>
      <c r="I18" s="59"/>
      <c r="J18" s="76"/>
      <c r="K18" s="24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39">
        <v>16</v>
      </c>
      <c r="B19" s="81" t="s">
        <v>133</v>
      </c>
      <c r="C19" s="39" t="s">
        <v>18</v>
      </c>
      <c r="D19" s="40">
        <v>0</v>
      </c>
      <c r="E19" s="80"/>
      <c r="H19" s="59"/>
      <c r="I19" s="59"/>
      <c r="J19" s="76"/>
      <c r="K19" s="24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39">
        <v>17</v>
      </c>
      <c r="B20" s="81" t="s">
        <v>134</v>
      </c>
      <c r="C20" s="39" t="s">
        <v>18</v>
      </c>
      <c r="D20" s="40">
        <v>0</v>
      </c>
      <c r="E20" s="80"/>
      <c r="H20" s="59"/>
      <c r="I20" s="59"/>
      <c r="J20" s="76"/>
      <c r="K20" s="24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39">
        <v>18</v>
      </c>
      <c r="B21" s="74" t="s">
        <v>120</v>
      </c>
      <c r="C21" s="39" t="s">
        <v>18</v>
      </c>
      <c r="D21" s="50">
        <f>D8+D15</f>
        <v>3351700.4000000004</v>
      </c>
      <c r="E21" s="75"/>
      <c r="H21" s="59"/>
      <c r="I21" s="59"/>
      <c r="J21" s="76"/>
      <c r="K21" s="24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39">
        <v>19</v>
      </c>
      <c r="B22" s="81" t="s">
        <v>121</v>
      </c>
      <c r="C22" s="39" t="s">
        <v>18</v>
      </c>
      <c r="D22" s="40">
        <f>D8+D13-D27</f>
        <v>23786.842000000004</v>
      </c>
      <c r="E22" s="80"/>
      <c r="F22" s="83"/>
      <c r="G22" s="83"/>
      <c r="H22" s="84"/>
      <c r="I22" s="84"/>
      <c r="J22" s="85"/>
      <c r="K22" s="24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39">
        <v>20</v>
      </c>
      <c r="B23" s="81" t="s">
        <v>126</v>
      </c>
      <c r="C23" s="39" t="s">
        <v>18</v>
      </c>
      <c r="D23" s="40">
        <v>4988.11</v>
      </c>
      <c r="E23" s="80"/>
      <c r="F23" s="83"/>
      <c r="G23" s="83"/>
      <c r="H23" s="84"/>
      <c r="I23" s="84"/>
      <c r="J23" s="85"/>
      <c r="K23" s="24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39">
        <v>21</v>
      </c>
      <c r="B24" s="81" t="s">
        <v>127</v>
      </c>
      <c r="C24" s="39" t="s">
        <v>18</v>
      </c>
      <c r="D24" s="40">
        <v>678023</v>
      </c>
      <c r="E24" s="80"/>
      <c r="F24" s="86" t="s">
        <v>335</v>
      </c>
      <c r="G24" s="86" t="s">
        <v>336</v>
      </c>
      <c r="H24" s="87"/>
      <c r="I24" s="87" t="s">
        <v>337</v>
      </c>
      <c r="J24" s="88" t="s">
        <v>338</v>
      </c>
      <c r="K24" s="24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39">
        <v>22</v>
      </c>
      <c r="B25" s="89" t="s">
        <v>288</v>
      </c>
      <c r="C25" s="39" t="s">
        <v>18</v>
      </c>
      <c r="D25" s="90">
        <f>SUM(D26:D42)</f>
        <v>3511601.4319999996</v>
      </c>
      <c r="E25" s="79"/>
      <c r="F25" s="86">
        <f>SUM(F26:F38)</f>
        <v>31.389999999999997</v>
      </c>
      <c r="G25" s="86">
        <f>SUM(G26:G38)</f>
        <v>33.12</v>
      </c>
      <c r="H25" s="87"/>
      <c r="I25" s="87"/>
      <c r="J25" s="88"/>
      <c r="K25" s="24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39">
        <v>23</v>
      </c>
      <c r="B26" s="91" t="s">
        <v>247</v>
      </c>
      <c r="C26" s="39" t="s">
        <v>18</v>
      </c>
      <c r="D26" s="40">
        <f>J26</f>
        <v>554235.264</v>
      </c>
      <c r="E26" s="80"/>
      <c r="F26" s="86">
        <v>4.65</v>
      </c>
      <c r="G26" s="86">
        <v>4.91</v>
      </c>
      <c r="H26" s="87"/>
      <c r="I26" s="92">
        <v>9662.4</v>
      </c>
      <c r="J26" s="88">
        <f>(F26*6+G26*6)*I26</f>
        <v>554235.264</v>
      </c>
      <c r="K26" s="24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39">
        <v>24</v>
      </c>
      <c r="B27" s="91" t="s">
        <v>250</v>
      </c>
      <c r="C27" s="39" t="s">
        <v>18</v>
      </c>
      <c r="D27" s="40">
        <f>'[3]Ж-А'!$AB$36</f>
        <v>325618.27999999997</v>
      </c>
      <c r="E27" s="80"/>
      <c r="F27" s="86">
        <v>6.6</v>
      </c>
      <c r="G27" s="86">
        <v>7.03</v>
      </c>
      <c r="H27" s="87"/>
      <c r="I27" s="88">
        <f>I26</f>
        <v>9662.4</v>
      </c>
      <c r="J27" s="88">
        <f aca="true" t="shared" si="0" ref="J27:J38">(F27*6+G27*6)*I27</f>
        <v>790191.0719999999</v>
      </c>
      <c r="K27" s="24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39">
        <v>25</v>
      </c>
      <c r="B28" s="91" t="s">
        <v>253</v>
      </c>
      <c r="C28" s="39" t="s">
        <v>18</v>
      </c>
      <c r="D28" s="40">
        <f>J28</f>
        <v>595976.8319999999</v>
      </c>
      <c r="E28" s="80"/>
      <c r="F28" s="86">
        <v>5</v>
      </c>
      <c r="G28" s="86">
        <v>5.28</v>
      </c>
      <c r="H28" s="87"/>
      <c r="I28" s="88">
        <f>I26</f>
        <v>9662.4</v>
      </c>
      <c r="J28" s="88">
        <f t="shared" si="0"/>
        <v>595976.8319999999</v>
      </c>
      <c r="K28" s="24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39">
        <v>26</v>
      </c>
      <c r="B29" s="91" t="s">
        <v>254</v>
      </c>
      <c r="C29" s="39" t="s">
        <v>18</v>
      </c>
      <c r="D29" s="40">
        <f aca="true" t="shared" si="1" ref="D29:D42">J29</f>
        <v>58554.144</v>
      </c>
      <c r="E29" s="80"/>
      <c r="F29" s="86">
        <v>0.49</v>
      </c>
      <c r="G29" s="86">
        <v>0.52</v>
      </c>
      <c r="H29" s="87"/>
      <c r="I29" s="88">
        <f>I26</f>
        <v>9662.4</v>
      </c>
      <c r="J29" s="88">
        <f t="shared" si="0"/>
        <v>58554.144</v>
      </c>
      <c r="K29" s="24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39">
        <v>27</v>
      </c>
      <c r="B30" s="91" t="s">
        <v>255</v>
      </c>
      <c r="C30" s="39" t="s">
        <v>18</v>
      </c>
      <c r="D30" s="40">
        <f t="shared" si="1"/>
        <v>310163.04</v>
      </c>
      <c r="E30" s="80"/>
      <c r="F30" s="86">
        <v>2.6</v>
      </c>
      <c r="G30" s="86">
        <v>2.75</v>
      </c>
      <c r="H30" s="87"/>
      <c r="I30" s="88">
        <f aca="true" t="shared" si="2" ref="I30:I42">I29</f>
        <v>9662.4</v>
      </c>
      <c r="J30" s="88">
        <f t="shared" si="0"/>
        <v>310163.04</v>
      </c>
      <c r="K30" s="24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39">
        <v>28</v>
      </c>
      <c r="B31" s="91" t="s">
        <v>257</v>
      </c>
      <c r="C31" s="39" t="s">
        <v>18</v>
      </c>
      <c r="D31" s="40">
        <f t="shared" si="1"/>
        <v>104353.92</v>
      </c>
      <c r="E31" s="80"/>
      <c r="F31" s="86">
        <v>0.8</v>
      </c>
      <c r="G31" s="86">
        <v>1</v>
      </c>
      <c r="H31" s="87"/>
      <c r="I31" s="88">
        <f t="shared" si="2"/>
        <v>9662.4</v>
      </c>
      <c r="J31" s="88">
        <f t="shared" si="0"/>
        <v>104353.92</v>
      </c>
      <c r="K31" s="24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39">
        <v>29</v>
      </c>
      <c r="B32" s="91" t="s">
        <v>258</v>
      </c>
      <c r="C32" s="39" t="s">
        <v>18</v>
      </c>
      <c r="D32" s="40">
        <f t="shared" si="1"/>
        <v>504957.024</v>
      </c>
      <c r="E32" s="80"/>
      <c r="F32" s="86">
        <v>4.18</v>
      </c>
      <c r="G32" s="86">
        <v>4.53</v>
      </c>
      <c r="H32" s="87"/>
      <c r="I32" s="88">
        <f t="shared" si="2"/>
        <v>9662.4</v>
      </c>
      <c r="J32" s="88">
        <f t="shared" si="0"/>
        <v>504957.024</v>
      </c>
      <c r="K32" s="24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39">
        <v>30</v>
      </c>
      <c r="B33" s="91" t="s">
        <v>259</v>
      </c>
      <c r="C33" s="39" t="s">
        <v>18</v>
      </c>
      <c r="D33" s="40">
        <f t="shared" si="1"/>
        <v>6956.928</v>
      </c>
      <c r="E33" s="80"/>
      <c r="F33" s="86">
        <v>0.06</v>
      </c>
      <c r="G33" s="86">
        <v>0.06</v>
      </c>
      <c r="H33" s="87"/>
      <c r="I33" s="88">
        <f t="shared" si="2"/>
        <v>9662.4</v>
      </c>
      <c r="J33" s="88">
        <f t="shared" si="0"/>
        <v>6956.928</v>
      </c>
      <c r="K33" s="24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39"/>
      <c r="B34" s="91" t="s">
        <v>268</v>
      </c>
      <c r="C34" s="39" t="s">
        <v>18</v>
      </c>
      <c r="D34" s="40">
        <f t="shared" si="1"/>
        <v>53336.448</v>
      </c>
      <c r="E34" s="80"/>
      <c r="F34" s="86">
        <v>0.45</v>
      </c>
      <c r="G34" s="86">
        <v>0.47</v>
      </c>
      <c r="H34" s="87"/>
      <c r="I34" s="88">
        <f t="shared" si="2"/>
        <v>9662.4</v>
      </c>
      <c r="J34" s="88">
        <f t="shared" si="0"/>
        <v>53336.448</v>
      </c>
      <c r="K34" s="24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39">
        <v>32</v>
      </c>
      <c r="B35" s="91" t="s">
        <v>262</v>
      </c>
      <c r="C35" s="39" t="s">
        <v>18</v>
      </c>
      <c r="D35" s="40">
        <f t="shared" si="1"/>
        <v>16812.576</v>
      </c>
      <c r="E35" s="80"/>
      <c r="F35" s="86">
        <v>0.14</v>
      </c>
      <c r="G35" s="86">
        <v>0.15</v>
      </c>
      <c r="H35" s="87"/>
      <c r="I35" s="88">
        <f t="shared" si="2"/>
        <v>9662.4</v>
      </c>
      <c r="J35" s="88">
        <f t="shared" si="0"/>
        <v>16812.576</v>
      </c>
      <c r="K35" s="24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39">
        <v>33</v>
      </c>
      <c r="B36" s="91" t="s">
        <v>264</v>
      </c>
      <c r="C36" s="39" t="s">
        <v>18</v>
      </c>
      <c r="D36" s="40">
        <f t="shared" si="1"/>
        <v>4637.951999999999</v>
      </c>
      <c r="E36" s="80"/>
      <c r="F36" s="86">
        <v>0.04</v>
      </c>
      <c r="G36" s="86">
        <v>0.04</v>
      </c>
      <c r="H36" s="87"/>
      <c r="I36" s="88">
        <f t="shared" si="2"/>
        <v>9662.4</v>
      </c>
      <c r="J36" s="88">
        <f t="shared" si="0"/>
        <v>4637.951999999999</v>
      </c>
      <c r="K36" s="24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39">
        <v>34</v>
      </c>
      <c r="B37" s="91" t="s">
        <v>266</v>
      </c>
      <c r="C37" s="39" t="s">
        <v>18</v>
      </c>
      <c r="D37" s="40">
        <f t="shared" si="1"/>
        <v>565830.144</v>
      </c>
      <c r="E37" s="80"/>
      <c r="F37" s="86">
        <v>4.88</v>
      </c>
      <c r="G37" s="86">
        <v>4.88</v>
      </c>
      <c r="H37" s="87"/>
      <c r="I37" s="88">
        <f t="shared" si="2"/>
        <v>9662.4</v>
      </c>
      <c r="J37" s="88">
        <f t="shared" si="0"/>
        <v>565830.144</v>
      </c>
      <c r="K37" s="24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39"/>
      <c r="B38" s="91" t="s">
        <v>339</v>
      </c>
      <c r="C38" s="39" t="s">
        <v>18</v>
      </c>
      <c r="D38" s="40">
        <f t="shared" si="1"/>
        <v>173923.19999999998</v>
      </c>
      <c r="E38" s="80"/>
      <c r="F38" s="86">
        <v>1.5</v>
      </c>
      <c r="G38" s="86">
        <v>1.5</v>
      </c>
      <c r="H38" s="87"/>
      <c r="I38" s="88">
        <f t="shared" si="2"/>
        <v>9662.4</v>
      </c>
      <c r="J38" s="88">
        <f t="shared" si="0"/>
        <v>173923.19999999998</v>
      </c>
      <c r="K38" s="24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39">
        <v>35</v>
      </c>
      <c r="B39" s="91" t="s">
        <v>289</v>
      </c>
      <c r="C39" s="39" t="s">
        <v>18</v>
      </c>
      <c r="D39" s="40">
        <f t="shared" si="1"/>
        <v>4637.951999999999</v>
      </c>
      <c r="E39" s="80"/>
      <c r="F39" s="86">
        <v>0.04</v>
      </c>
      <c r="G39" s="86">
        <v>0.04</v>
      </c>
      <c r="H39" s="86">
        <v>0.04</v>
      </c>
      <c r="I39" s="88">
        <f t="shared" si="2"/>
        <v>9662.4</v>
      </c>
      <c r="J39" s="88">
        <f>(F39*6+G39*3+H39*3)*I39</f>
        <v>4637.951999999999</v>
      </c>
      <c r="K39" s="24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39">
        <v>36</v>
      </c>
      <c r="B40" s="91" t="s">
        <v>290</v>
      </c>
      <c r="C40" s="39" t="s">
        <v>18</v>
      </c>
      <c r="D40" s="40">
        <f t="shared" si="1"/>
        <v>30436.559999999998</v>
      </c>
      <c r="E40" s="80"/>
      <c r="F40" s="86">
        <v>0.26</v>
      </c>
      <c r="G40" s="86">
        <v>0.26</v>
      </c>
      <c r="H40" s="86">
        <v>0.27</v>
      </c>
      <c r="I40" s="88">
        <f t="shared" si="2"/>
        <v>9662.4</v>
      </c>
      <c r="J40" s="88">
        <f>(F40*6+G40*3+H40*3)*I40</f>
        <v>30436.559999999998</v>
      </c>
      <c r="K40" s="24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39"/>
      <c r="B41" s="91"/>
      <c r="C41" s="39" t="s">
        <v>18</v>
      </c>
      <c r="D41" s="40">
        <f t="shared" si="1"/>
        <v>8696.16</v>
      </c>
      <c r="E41" s="80"/>
      <c r="F41" s="86">
        <v>0.07</v>
      </c>
      <c r="G41" s="86">
        <v>0.08</v>
      </c>
      <c r="H41" s="86">
        <v>0.08</v>
      </c>
      <c r="I41" s="88">
        <f t="shared" si="2"/>
        <v>9662.4</v>
      </c>
      <c r="J41" s="88">
        <f>(F41*6+G41*3+H41*3)*I41</f>
        <v>8696.16</v>
      </c>
      <c r="K41" s="24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39">
        <v>37</v>
      </c>
      <c r="B42" s="91" t="s">
        <v>291</v>
      </c>
      <c r="C42" s="39" t="s">
        <v>18</v>
      </c>
      <c r="D42" s="40">
        <f t="shared" si="1"/>
        <v>192475.008</v>
      </c>
      <c r="E42" s="80"/>
      <c r="F42" s="86">
        <v>1.62</v>
      </c>
      <c r="G42" s="86">
        <v>1.7</v>
      </c>
      <c r="H42" s="86">
        <v>1.7</v>
      </c>
      <c r="I42" s="88">
        <f t="shared" si="2"/>
        <v>9662.4</v>
      </c>
      <c r="J42" s="88">
        <f>(F42*6+G42*3+H42*3)*I42</f>
        <v>192475.008</v>
      </c>
      <c r="K42" s="24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39">
        <v>38</v>
      </c>
      <c r="B43" s="108" t="s">
        <v>192</v>
      </c>
      <c r="C43" s="109"/>
      <c r="D43" s="113"/>
      <c r="E43" s="79"/>
      <c r="H43" s="59"/>
      <c r="I43" s="59"/>
      <c r="J43" s="76"/>
      <c r="K43" s="24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39">
        <v>39</v>
      </c>
      <c r="B44" s="81" t="s">
        <v>193</v>
      </c>
      <c r="C44" s="39" t="s">
        <v>6</v>
      </c>
      <c r="D44" s="40">
        <v>0</v>
      </c>
      <c r="E44" s="80"/>
      <c r="H44" s="59"/>
      <c r="I44" s="59"/>
      <c r="J44" s="76"/>
      <c r="K44" s="24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39">
        <v>40</v>
      </c>
      <c r="B45" s="81" t="s">
        <v>194</v>
      </c>
      <c r="C45" s="39" t="s">
        <v>6</v>
      </c>
      <c r="D45" s="40">
        <v>0</v>
      </c>
      <c r="E45" s="80"/>
      <c r="H45" s="59"/>
      <c r="I45" s="59"/>
      <c r="J45" s="76"/>
      <c r="K45" s="24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39">
        <v>41</v>
      </c>
      <c r="B46" s="81" t="s">
        <v>195</v>
      </c>
      <c r="C46" s="39" t="s">
        <v>6</v>
      </c>
      <c r="D46" s="40">
        <v>0</v>
      </c>
      <c r="E46" s="80"/>
      <c r="H46" s="59"/>
      <c r="I46" s="59"/>
      <c r="J46" s="76"/>
      <c r="K46" s="24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39">
        <v>42</v>
      </c>
      <c r="B47" s="81" t="s">
        <v>196</v>
      </c>
      <c r="C47" s="39" t="s">
        <v>18</v>
      </c>
      <c r="D47" s="40">
        <v>0</v>
      </c>
      <c r="E47" s="80"/>
      <c r="F47" s="71" t="s">
        <v>340</v>
      </c>
      <c r="H47" s="59"/>
      <c r="I47" s="59"/>
      <c r="J47" s="76"/>
      <c r="K47" s="24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39">
        <v>50</v>
      </c>
      <c r="B48" s="108" t="s">
        <v>292</v>
      </c>
      <c r="C48" s="109"/>
      <c r="D48" s="113"/>
      <c r="E48" s="79"/>
      <c r="H48" s="59"/>
      <c r="I48" s="59"/>
      <c r="J48" s="76"/>
      <c r="K48" s="24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39">
        <v>51</v>
      </c>
      <c r="B49" s="110" t="s">
        <v>270</v>
      </c>
      <c r="C49" s="111"/>
      <c r="D49" s="112"/>
      <c r="E49" s="93"/>
      <c r="H49" s="59"/>
      <c r="I49" s="59"/>
      <c r="J49" s="76"/>
      <c r="K49" s="24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39">
        <v>52</v>
      </c>
      <c r="B50" s="81" t="s">
        <v>125</v>
      </c>
      <c r="C50" s="39" t="s">
        <v>293</v>
      </c>
      <c r="D50" s="40"/>
      <c r="E50" s="80"/>
      <c r="H50" s="59"/>
      <c r="I50" s="59"/>
      <c r="J50" s="76"/>
      <c r="K50" s="24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39">
        <v>53</v>
      </c>
      <c r="B51" s="81" t="s">
        <v>197</v>
      </c>
      <c r="C51" s="39" t="s">
        <v>18</v>
      </c>
      <c r="D51" s="40"/>
      <c r="E51" s="80"/>
      <c r="H51" s="59"/>
      <c r="I51" s="59"/>
      <c r="J51" s="76"/>
      <c r="K51" s="24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39">
        <v>54</v>
      </c>
      <c r="B52" s="81" t="s">
        <v>198</v>
      </c>
      <c r="C52" s="39" t="s">
        <v>18</v>
      </c>
      <c r="D52" s="40"/>
      <c r="E52" s="80"/>
      <c r="H52" s="59"/>
      <c r="I52" s="59"/>
      <c r="J52" s="76"/>
      <c r="K52" s="24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39">
        <v>55</v>
      </c>
      <c r="B53" s="81" t="s">
        <v>199</v>
      </c>
      <c r="C53" s="39" t="s">
        <v>18</v>
      </c>
      <c r="D53" s="40"/>
      <c r="E53" s="80"/>
      <c r="H53" s="59"/>
      <c r="I53" s="59"/>
      <c r="J53" s="76"/>
      <c r="K53" s="24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39">
        <v>60</v>
      </c>
      <c r="B54" s="108" t="s">
        <v>200</v>
      </c>
      <c r="C54" s="109"/>
      <c r="D54" s="109"/>
      <c r="E54" s="79"/>
      <c r="H54" s="59"/>
      <c r="I54" s="59"/>
      <c r="J54" s="76"/>
      <c r="K54" s="24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39">
        <v>61</v>
      </c>
      <c r="B55" s="81" t="s">
        <v>193</v>
      </c>
      <c r="C55" s="39" t="s">
        <v>6</v>
      </c>
      <c r="D55" s="40">
        <v>0</v>
      </c>
      <c r="E55" s="80"/>
      <c r="H55" s="59"/>
      <c r="I55" s="59"/>
      <c r="J55" s="76"/>
      <c r="K55" s="24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39">
        <v>62</v>
      </c>
      <c r="B56" s="81" t="s">
        <v>194</v>
      </c>
      <c r="C56" s="39" t="s">
        <v>6</v>
      </c>
      <c r="D56" s="40">
        <v>0</v>
      </c>
      <c r="E56" s="80"/>
      <c r="H56" s="59"/>
      <c r="I56" s="59"/>
      <c r="J56" s="76"/>
      <c r="K56" s="24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39">
        <v>63</v>
      </c>
      <c r="B57" s="81" t="s">
        <v>195</v>
      </c>
      <c r="C57" s="39" t="s">
        <v>6</v>
      </c>
      <c r="D57" s="40">
        <v>0</v>
      </c>
      <c r="E57" s="80"/>
      <c r="H57" s="59"/>
      <c r="I57" s="59"/>
      <c r="J57" s="76"/>
      <c r="K57" s="24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39">
        <v>64</v>
      </c>
      <c r="B58" s="81" t="s">
        <v>196</v>
      </c>
      <c r="C58" s="39" t="s">
        <v>18</v>
      </c>
      <c r="D58" s="40">
        <v>0</v>
      </c>
      <c r="E58" s="80"/>
      <c r="F58" s="71" t="s">
        <v>340</v>
      </c>
      <c r="H58" s="59"/>
      <c r="I58" s="59"/>
      <c r="J58" s="76"/>
      <c r="K58" s="24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39">
        <v>65</v>
      </c>
      <c r="B59" s="110" t="s">
        <v>294</v>
      </c>
      <c r="C59" s="111"/>
      <c r="D59" s="111"/>
      <c r="E59" s="93"/>
      <c r="H59" s="59"/>
      <c r="I59" s="59"/>
      <c r="J59" s="76"/>
      <c r="K59" s="24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39">
        <v>66</v>
      </c>
      <c r="B60" s="81" t="s">
        <v>125</v>
      </c>
      <c r="C60" s="39" t="s">
        <v>33</v>
      </c>
      <c r="D60" s="40"/>
      <c r="E60" s="80"/>
      <c r="H60" s="59"/>
      <c r="I60" s="59"/>
      <c r="J60" s="76"/>
      <c r="K60" s="24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39">
        <v>67</v>
      </c>
      <c r="B61" s="81" t="s">
        <v>197</v>
      </c>
      <c r="C61" s="39" t="s">
        <v>18</v>
      </c>
      <c r="D61" s="40"/>
      <c r="E61" s="80"/>
      <c r="H61" s="59"/>
      <c r="I61" s="59"/>
      <c r="J61" s="76"/>
      <c r="K61" s="24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39">
        <v>68</v>
      </c>
      <c r="B62" s="81" t="s">
        <v>198</v>
      </c>
      <c r="C62" s="39" t="s">
        <v>18</v>
      </c>
      <c r="D62" s="40"/>
      <c r="E62" s="80"/>
      <c r="H62" s="59"/>
      <c r="I62" s="59"/>
      <c r="J62" s="76"/>
      <c r="K62" s="24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39">
        <v>69</v>
      </c>
      <c r="B63" s="81" t="s">
        <v>199</v>
      </c>
      <c r="C63" s="39" t="s">
        <v>18</v>
      </c>
      <c r="D63" s="40"/>
      <c r="E63" s="80"/>
      <c r="H63" s="59"/>
      <c r="I63" s="59"/>
      <c r="J63" s="76"/>
      <c r="K63" s="24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39">
        <v>70</v>
      </c>
      <c r="B64" s="110" t="s">
        <v>295</v>
      </c>
      <c r="C64" s="111"/>
      <c r="D64" s="112"/>
      <c r="E64" s="93"/>
      <c r="H64" s="59"/>
      <c r="I64" s="59"/>
      <c r="J64" s="76"/>
      <c r="K64" s="24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39">
        <v>71</v>
      </c>
      <c r="B65" s="81" t="s">
        <v>125</v>
      </c>
      <c r="C65" s="39" t="s">
        <v>33</v>
      </c>
      <c r="D65" s="40"/>
      <c r="E65" s="80"/>
      <c r="H65" s="59"/>
      <c r="I65" s="59"/>
      <c r="J65" s="76"/>
      <c r="K65" s="24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39">
        <v>72</v>
      </c>
      <c r="B66" s="81" t="s">
        <v>197</v>
      </c>
      <c r="C66" s="39" t="s">
        <v>18</v>
      </c>
      <c r="D66" s="40"/>
      <c r="E66" s="80"/>
      <c r="H66" s="59"/>
      <c r="I66" s="59"/>
      <c r="J66" s="76"/>
      <c r="K66" s="24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39">
        <v>73</v>
      </c>
      <c r="B67" s="81" t="s">
        <v>198</v>
      </c>
      <c r="C67" s="39" t="s">
        <v>18</v>
      </c>
      <c r="D67" s="40"/>
      <c r="E67" s="80"/>
      <c r="H67" s="59"/>
      <c r="I67" s="59"/>
      <c r="J67" s="76"/>
      <c r="K67" s="24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39">
        <v>74</v>
      </c>
      <c r="B68" s="81" t="s">
        <v>199</v>
      </c>
      <c r="C68" s="39" t="s">
        <v>18</v>
      </c>
      <c r="D68" s="40"/>
      <c r="E68" s="80"/>
      <c r="H68" s="59"/>
      <c r="I68" s="59"/>
      <c r="J68" s="76"/>
      <c r="K68" s="24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39">
        <v>79</v>
      </c>
      <c r="B69" s="108" t="s">
        <v>200</v>
      </c>
      <c r="C69" s="109"/>
      <c r="D69" s="109"/>
      <c r="E69" s="79"/>
      <c r="H69" s="59"/>
      <c r="I69" s="59"/>
      <c r="J69" s="76"/>
      <c r="K69" s="24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39">
        <v>80</v>
      </c>
      <c r="B70" s="81" t="s">
        <v>193</v>
      </c>
      <c r="C70" s="39" t="s">
        <v>6</v>
      </c>
      <c r="D70" s="40">
        <v>0</v>
      </c>
      <c r="E70" s="80"/>
      <c r="H70" s="59"/>
      <c r="I70" s="59"/>
      <c r="J70" s="76"/>
      <c r="K70" s="24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39">
        <v>81</v>
      </c>
      <c r="B71" s="81" t="s">
        <v>194</v>
      </c>
      <c r="C71" s="39" t="s">
        <v>6</v>
      </c>
      <c r="D71" s="40">
        <v>0</v>
      </c>
      <c r="E71" s="80"/>
      <c r="H71" s="59"/>
      <c r="I71" s="59"/>
      <c r="J71" s="76"/>
      <c r="K71" s="24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39">
        <v>82</v>
      </c>
      <c r="B72" s="81" t="s">
        <v>195</v>
      </c>
      <c r="C72" s="39" t="s">
        <v>6</v>
      </c>
      <c r="D72" s="40">
        <v>0</v>
      </c>
      <c r="E72" s="80"/>
      <c r="H72" s="59"/>
      <c r="I72" s="59"/>
      <c r="J72" s="76"/>
      <c r="K72" s="2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39">
        <v>83</v>
      </c>
      <c r="B73" s="81" t="s">
        <v>196</v>
      </c>
      <c r="C73" s="39" t="s">
        <v>18</v>
      </c>
      <c r="D73" s="40">
        <v>0</v>
      </c>
      <c r="E73" s="80"/>
      <c r="F73" s="71" t="s">
        <v>340</v>
      </c>
      <c r="H73" s="59"/>
      <c r="I73" s="59"/>
      <c r="J73" s="76"/>
      <c r="K73" s="2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39">
        <v>84</v>
      </c>
      <c r="B74" s="108" t="s">
        <v>296</v>
      </c>
      <c r="C74" s="109"/>
      <c r="D74" s="109"/>
      <c r="E74" s="79"/>
      <c r="H74" s="59"/>
      <c r="I74" s="59"/>
      <c r="J74" s="76"/>
      <c r="K74" s="24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39">
        <v>85</v>
      </c>
      <c r="B75" s="81" t="s">
        <v>125</v>
      </c>
      <c r="C75" s="39" t="s">
        <v>33</v>
      </c>
      <c r="D75" s="40"/>
      <c r="E75" s="80"/>
      <c r="H75" s="59"/>
      <c r="I75" s="59"/>
      <c r="J75" s="76"/>
      <c r="K75" s="24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39">
        <v>86</v>
      </c>
      <c r="B76" s="81" t="s">
        <v>197</v>
      </c>
      <c r="C76" s="39" t="s">
        <v>18</v>
      </c>
      <c r="D76" s="40"/>
      <c r="E76" s="80"/>
      <c r="H76" s="59"/>
      <c r="I76" s="59"/>
      <c r="J76" s="76"/>
      <c r="K76" s="24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39">
        <v>87</v>
      </c>
      <c r="B77" s="81" t="s">
        <v>198</v>
      </c>
      <c r="C77" s="39" t="s">
        <v>18</v>
      </c>
      <c r="D77" s="40"/>
      <c r="E77" s="80"/>
      <c r="H77" s="59"/>
      <c r="I77" s="59"/>
      <c r="J77" s="76"/>
      <c r="K77" s="24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39">
        <v>88</v>
      </c>
      <c r="B78" s="81" t="s">
        <v>199</v>
      </c>
      <c r="C78" s="39" t="s">
        <v>18</v>
      </c>
      <c r="D78" s="40"/>
      <c r="E78" s="80"/>
      <c r="H78" s="59"/>
      <c r="I78" s="59"/>
      <c r="J78" s="76"/>
      <c r="K78" s="24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39">
        <v>93</v>
      </c>
      <c r="B79" s="108" t="s">
        <v>200</v>
      </c>
      <c r="C79" s="109"/>
      <c r="D79" s="109"/>
      <c r="E79" s="79"/>
      <c r="H79" s="59"/>
      <c r="I79" s="59"/>
      <c r="J79" s="76"/>
      <c r="K79" s="24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39">
        <v>94</v>
      </c>
      <c r="B80" s="81" t="s">
        <v>193</v>
      </c>
      <c r="C80" s="39" t="s">
        <v>6</v>
      </c>
      <c r="D80" s="40">
        <v>0</v>
      </c>
      <c r="E80" s="80"/>
      <c r="H80" s="59"/>
      <c r="I80" s="59"/>
      <c r="J80" s="76"/>
      <c r="K80" s="24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39">
        <v>95</v>
      </c>
      <c r="B81" s="81" t="s">
        <v>194</v>
      </c>
      <c r="C81" s="39" t="s">
        <v>6</v>
      </c>
      <c r="D81" s="40">
        <v>0</v>
      </c>
      <c r="E81" s="80"/>
      <c r="H81" s="59"/>
      <c r="I81" s="59"/>
      <c r="J81" s="76"/>
      <c r="K81" s="24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39">
        <v>96</v>
      </c>
      <c r="B82" s="81" t="s">
        <v>195</v>
      </c>
      <c r="C82" s="39" t="s">
        <v>6</v>
      </c>
      <c r="D82" s="40">
        <v>0</v>
      </c>
      <c r="E82" s="80"/>
      <c r="H82" s="59"/>
      <c r="I82" s="59"/>
      <c r="J82" s="76"/>
      <c r="K82" s="24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39">
        <v>97</v>
      </c>
      <c r="B83" s="81" t="s">
        <v>196</v>
      </c>
      <c r="C83" s="39" t="s">
        <v>18</v>
      </c>
      <c r="D83" s="40">
        <v>0</v>
      </c>
      <c r="E83" s="80"/>
      <c r="H83" s="59"/>
      <c r="I83" s="59"/>
      <c r="J83" s="76"/>
      <c r="K83" s="24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39">
        <v>112</v>
      </c>
      <c r="B84" s="110" t="s">
        <v>298</v>
      </c>
      <c r="C84" s="111"/>
      <c r="D84" s="112"/>
      <c r="E84" s="93"/>
      <c r="H84" s="59"/>
      <c r="I84" s="59"/>
      <c r="J84" s="76"/>
      <c r="K84" s="24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39">
        <v>113</v>
      </c>
      <c r="B85" s="81" t="s">
        <v>125</v>
      </c>
      <c r="C85" s="39" t="s">
        <v>299</v>
      </c>
      <c r="D85" s="40"/>
      <c r="E85" s="80"/>
      <c r="H85" s="59"/>
      <c r="I85" s="59"/>
      <c r="J85" s="76"/>
      <c r="K85" s="24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39">
        <v>114</v>
      </c>
      <c r="B86" s="81" t="s">
        <v>197</v>
      </c>
      <c r="C86" s="39" t="s">
        <v>18</v>
      </c>
      <c r="D86" s="40"/>
      <c r="E86" s="80"/>
      <c r="H86" s="59"/>
      <c r="I86" s="59"/>
      <c r="J86" s="76"/>
      <c r="K86" s="24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39">
        <v>115</v>
      </c>
      <c r="B87" s="81" t="s">
        <v>198</v>
      </c>
      <c r="C87" s="39" t="s">
        <v>18</v>
      </c>
      <c r="D87" s="40"/>
      <c r="E87" s="80"/>
      <c r="H87" s="59"/>
      <c r="I87" s="59"/>
      <c r="J87" s="76"/>
      <c r="K87" s="24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39">
        <v>116</v>
      </c>
      <c r="B88" s="81" t="s">
        <v>199</v>
      </c>
      <c r="C88" s="39" t="s">
        <v>18</v>
      </c>
      <c r="D88" s="40"/>
      <c r="E88" s="80"/>
      <c r="H88" s="59"/>
      <c r="I88" s="59"/>
      <c r="J88" s="76"/>
      <c r="K88" s="24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39">
        <v>121</v>
      </c>
      <c r="B89" s="108" t="s">
        <v>200</v>
      </c>
      <c r="C89" s="109"/>
      <c r="D89" s="113"/>
      <c r="E89" s="79"/>
      <c r="H89" s="59"/>
      <c r="I89" s="59"/>
      <c r="J89" s="76"/>
      <c r="K89" s="24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39">
        <v>122</v>
      </c>
      <c r="B90" s="81" t="s">
        <v>193</v>
      </c>
      <c r="C90" s="39" t="s">
        <v>6</v>
      </c>
      <c r="D90" s="40">
        <v>0</v>
      </c>
      <c r="E90" s="80"/>
      <c r="H90" s="59"/>
      <c r="I90" s="59"/>
      <c r="J90" s="76"/>
      <c r="K90" s="24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39">
        <v>123</v>
      </c>
      <c r="B91" s="81" t="s">
        <v>194</v>
      </c>
      <c r="C91" s="39" t="s">
        <v>6</v>
      </c>
      <c r="D91" s="40">
        <v>0</v>
      </c>
      <c r="E91" s="80"/>
      <c r="H91" s="59"/>
      <c r="I91" s="59"/>
      <c r="J91" s="76"/>
      <c r="K91" s="24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39">
        <v>124</v>
      </c>
      <c r="B92" s="81" t="s">
        <v>195</v>
      </c>
      <c r="C92" s="39" t="s">
        <v>6</v>
      </c>
      <c r="D92" s="40">
        <v>0</v>
      </c>
      <c r="E92" s="80"/>
      <c r="H92" s="59"/>
      <c r="I92" s="59"/>
      <c r="J92" s="76"/>
      <c r="K92" s="24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39">
        <v>125</v>
      </c>
      <c r="B93" s="81" t="s">
        <v>196</v>
      </c>
      <c r="C93" s="39" t="s">
        <v>18</v>
      </c>
      <c r="D93" s="40">
        <v>0</v>
      </c>
      <c r="E93" s="80"/>
      <c r="H93" s="59"/>
      <c r="I93" s="59"/>
      <c r="J93" s="76"/>
      <c r="K93" s="24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39">
        <v>126</v>
      </c>
      <c r="B94" s="108" t="s">
        <v>201</v>
      </c>
      <c r="C94" s="109"/>
      <c r="D94" s="113"/>
      <c r="E94" s="79"/>
      <c r="H94" s="59"/>
      <c r="I94" s="59"/>
      <c r="J94" s="76"/>
      <c r="K94" s="24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5.75">
      <c r="A95" s="39">
        <v>127</v>
      </c>
      <c r="B95" s="81" t="s">
        <v>202</v>
      </c>
      <c r="C95" s="39" t="s">
        <v>6</v>
      </c>
      <c r="D95" s="40">
        <v>0</v>
      </c>
      <c r="E95" s="80"/>
      <c r="H95" s="59"/>
      <c r="I95" s="59"/>
      <c r="J95" s="76"/>
      <c r="K95" s="24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39">
        <v>128</v>
      </c>
      <c r="B96" s="81" t="s">
        <v>203</v>
      </c>
      <c r="C96" s="39" t="s">
        <v>6</v>
      </c>
      <c r="D96" s="40">
        <v>0</v>
      </c>
      <c r="E96" s="80"/>
      <c r="H96" s="59"/>
      <c r="I96" s="59"/>
      <c r="J96" s="76"/>
      <c r="K96" s="24"/>
    </row>
    <row r="97" spans="1:11" ht="31.5">
      <c r="A97" s="39">
        <v>129</v>
      </c>
      <c r="B97" s="81" t="s">
        <v>204</v>
      </c>
      <c r="C97" s="39" t="s">
        <v>18</v>
      </c>
      <c r="D97" s="40">
        <v>0</v>
      </c>
      <c r="E97" s="80"/>
      <c r="H97" s="59"/>
      <c r="I97" s="59"/>
      <c r="J97" s="76"/>
      <c r="K97" s="24"/>
    </row>
    <row r="98" spans="2:5" ht="15.75">
      <c r="B98" s="114"/>
      <c r="C98" s="114"/>
      <c r="D98" s="114"/>
      <c r="E98" s="94"/>
    </row>
  </sheetData>
  <sheetProtection/>
  <mergeCells count="15">
    <mergeCell ref="A1:D1"/>
    <mergeCell ref="B7:D7"/>
    <mergeCell ref="B43:D43"/>
    <mergeCell ref="B48:D48"/>
    <mergeCell ref="B49:D49"/>
    <mergeCell ref="B54:D54"/>
    <mergeCell ref="B89:D89"/>
    <mergeCell ref="B94:D94"/>
    <mergeCell ref="B98:D98"/>
    <mergeCell ref="B59:D59"/>
    <mergeCell ref="B64:D64"/>
    <mergeCell ref="B69:D69"/>
    <mergeCell ref="B74:D74"/>
    <mergeCell ref="B79:D79"/>
    <mergeCell ref="B84:D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2020-04-01T18:25:50Z</dcterms:modified>
  <cp:category/>
  <cp:version/>
  <cp:contentType/>
  <cp:contentStatus/>
</cp:coreProperties>
</file>