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3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externalReferences>
    <externalReference r:id="rId11"/>
  </externalReferences>
  <definedNames>
    <definedName name="_xlnm.Print_Titles" localSheetId="0">'2.1'!$5:$5</definedName>
    <definedName name="_xlnm.Print_Titles" localSheetId="1">'2.2.'!$4:$4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<sst xmlns="http://schemas.openxmlformats.org/spreadsheetml/2006/main" count="1060" uniqueCount="310">
  <si>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</si>
  <si>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</si>
  <si>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</si>
  <si>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</si>
  <si>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</si>
  <si>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</si>
  <si>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</si>
  <si>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</si>
  <si>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</si>
  <si>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</si>
  <si>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</si>
  <si>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</si>
  <si>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</si>
  <si>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</si>
  <si>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</si>
  <si>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</si>
  <si>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</si>
  <si>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</si>
  <si>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руб.</t>
  </si>
  <si>
    <t>Сведения о способе управления многоквартирным домом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</si>
  <si>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</si>
  <si>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</si>
  <si>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</si>
  <si>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</si>
  <si>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</si>
  <si>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</si>
  <si>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</si>
  <si>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</si>
  <si>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</si>
  <si>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</si>
  <si>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</si>
  <si>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</si>
  <si>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</si>
  <si>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</si>
  <si>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</si>
  <si>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</si>
  <si>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</si>
  <si>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</si>
  <si>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</si>
  <si>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</si>
  <si>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</si>
  <si>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</si>
  <si>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indexed="8"/>
        <rFont val="Times New Roman"/>
        <family val="1"/>
      </rPr>
      <t>формирования фонда капитального ремонта</t>
    </r>
  </si>
  <si>
    <r>
      <t>Адрес многоквартирного дома</t>
    </r>
    <r>
      <rPr>
        <sz val="12"/>
        <color indexed="8"/>
        <rFont val="Times New Roman"/>
        <family val="1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</si>
  <si>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</si>
  <si>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</si>
  <si>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</si>
  <si>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</si>
  <si>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</si>
  <si>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</si>
  <si>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</si>
  <si>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</si>
  <si>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</si>
  <si>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</si>
  <si>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</si>
  <si>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</si>
  <si>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</si>
  <si>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</si>
  <si>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</si>
  <si>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</si>
  <si>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</si>
  <si>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</si>
  <si>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</si>
  <si>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</si>
  <si>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</si>
  <si>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</si>
  <si>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</si>
  <si>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</si>
  <si>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</si>
  <si>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</si>
  <si>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</si>
  <si>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</si>
  <si>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</si>
  <si>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</si>
  <si>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</si>
  <si>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</si>
  <si>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</si>
  <si>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</si>
  <si>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</si>
  <si>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</si>
  <si>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</si>
  <si>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</si>
  <si>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</si>
  <si>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</si>
  <si>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</si>
  <si>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</si>
  <si>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r>
      <t>Фасады (</t>
    </r>
    <r>
      <rPr>
        <b/>
        <sz val="12"/>
        <color indexed="8"/>
        <rFont val="Times New Roman"/>
        <family val="1"/>
      </rPr>
      <t>заполняется по каждому типу фасада)</t>
    </r>
  </si>
  <si>
    <r>
      <t>Лифты (</t>
    </r>
    <r>
      <rPr>
        <b/>
        <sz val="12"/>
        <color indexed="8"/>
        <rFont val="Times New Roman"/>
        <family val="1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</si>
  <si>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indexed="8"/>
        <rFont val="Times New Roman"/>
        <family val="1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</si>
  <si>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</si>
  <si>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</si>
  <si>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</si>
  <si>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</si>
  <si>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</si>
  <si>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</si>
  <si>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</si>
  <si>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</si>
  <si>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</si>
  <si>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</si>
  <si>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</si>
  <si>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</si>
  <si>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</si>
  <si>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</si>
  <si>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</si>
  <si>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</si>
  <si>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</si>
  <si>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</si>
  <si>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</si>
  <si>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</si>
  <si>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indexed="8"/>
        <rFont val="Times New Roman"/>
        <family val="1"/>
      </rPr>
      <t>общего собрания собственников помещений, содержащий результат (решение) собрания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</si>
  <si>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</si>
  <si>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</si>
  <si>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</si>
  <si>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</si>
  <si>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</si>
  <si>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</si>
  <si>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</si>
  <si>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</si>
  <si>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</si>
  <si>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</si>
  <si>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</si>
  <si>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</si>
  <si>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</si>
  <si>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 за текущий  ремонт</t>
  </si>
  <si>
    <t xml:space="preserve">     -   за услуги управления 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</si>
  <si>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</si>
  <si>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</si>
  <si>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</si>
  <si>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</si>
  <si>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</si>
  <si>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</si>
  <si>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</si>
  <si>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</si>
  <si>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</si>
  <si>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</si>
  <si>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</si>
  <si>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</si>
  <si>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</si>
  <si>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</si>
  <si>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</si>
  <si>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</si>
  <si>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</si>
  <si>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</si>
  <si>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</si>
  <si>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</si>
  <si>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</si>
  <si>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</si>
  <si>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</si>
  <si>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</si>
  <si>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</si>
  <si>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</si>
  <si>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</si>
  <si>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</si>
  <si>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</si>
  <si>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</si>
  <si>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</si>
  <si>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</si>
  <si>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</si>
  <si>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</si>
  <si>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</si>
  <si>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</si>
  <si>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</si>
  <si>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</si>
  <si>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</si>
  <si>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</si>
  <si>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</si>
  <si>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</si>
  <si>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</si>
  <si>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</si>
  <si>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</si>
  <si>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</si>
  <si>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</si>
  <si>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</si>
  <si>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</si>
  <si>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</si>
  <si>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</si>
  <si>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</si>
  <si>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</si>
  <si>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</si>
  <si>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</si>
  <si>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</si>
  <si>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     - денежных средств от потребителей</t>
  </si>
  <si>
    <t xml:space="preserve">     - целевых взносов от потребителей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</si>
  <si>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</si>
  <si>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</si>
  <si>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</si>
  <si>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</si>
  <si>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</si>
  <si>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Начислено потребителям</t>
  </si>
  <si>
    <t>Оплачено потребителями</t>
  </si>
  <si>
    <t xml:space="preserve">Задолженность потребителей 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</si>
  <si>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</si>
  <si>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</si>
  <si>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</si>
  <si>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</si>
  <si>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</si>
  <si>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нет</t>
  </si>
  <si>
    <t>м куб.</t>
  </si>
  <si>
    <t>Документ, подтверждающий выбранный способ управления (протокол общего собрания собственников (членов кооператива)</t>
  </si>
  <si>
    <t>холодное водоснабжение</t>
  </si>
  <si>
    <t xml:space="preserve">горячее водоснабжение </t>
  </si>
  <si>
    <t>отопление</t>
  </si>
  <si>
    <t>электроснабжение</t>
  </si>
  <si>
    <t>кВт</t>
  </si>
  <si>
    <t>газоснабжение</t>
  </si>
  <si>
    <t>отсутствует</t>
  </si>
  <si>
    <t>водоотведение</t>
  </si>
  <si>
    <t>централизовано</t>
  </si>
  <si>
    <t>Тариф, установленный для потребителей(питьевая вода)</t>
  </si>
  <si>
    <t>Тариф, установленный для потребителей (водоотведение)</t>
  </si>
  <si>
    <t>МУП ЩМР "Межрайонный Щелковский Водоканал"</t>
  </si>
  <si>
    <t>Норматив потребления коммунальной услуги в жилых помещениях(питьевая вода)</t>
  </si>
  <si>
    <t>Норматив потребления коммунальной услуги в жилых помещениях (водоотведение)</t>
  </si>
  <si>
    <t>Норматив потребления коммунальной услуги на общедомовые нужды (питьевая вода)</t>
  </si>
  <si>
    <t>Комитет по тарифам и ценам Московской обл. Распоряжение №148 Р от 19.12.2014г.</t>
  </si>
  <si>
    <t>горячее водоснабжение</t>
  </si>
  <si>
    <t xml:space="preserve">Норматив потребления коммунальной услуги на общедомовые нужды </t>
  </si>
  <si>
    <t>Гкал./кв.м</t>
  </si>
  <si>
    <t>централизованное</t>
  </si>
  <si>
    <t>ОАО"Мосэнергосбыт"</t>
  </si>
  <si>
    <t>Договор №698 от 31.10.2012г.</t>
  </si>
  <si>
    <t>Договор №698 от 26.10.2015г.</t>
  </si>
  <si>
    <t>управление домом</t>
  </si>
  <si>
    <t>круглосуточно</t>
  </si>
  <si>
    <t>ООО "Жилсервис-А"</t>
  </si>
  <si>
    <t>текущий ремонт</t>
  </si>
  <si>
    <t>согласно утвержденного плана</t>
  </si>
  <si>
    <t>ООО "УК"Жилище"</t>
  </si>
  <si>
    <t>содержание лифтов</t>
  </si>
  <si>
    <t>содержание мусоропроводов</t>
  </si>
  <si>
    <t>содержание придомовой территории</t>
  </si>
  <si>
    <t>в соответствии с договором</t>
  </si>
  <si>
    <t>содержание мест общего пользования</t>
  </si>
  <si>
    <t>техническое обслуживание инженерного оборудования и конструктивных элементов зданий, в том числе обеспечение установки и ввода в эксплуатацию общедомовых приборов учета</t>
  </si>
  <si>
    <t>комиссионный сбор (почта, банки)</t>
  </si>
  <si>
    <t>дератизация</t>
  </si>
  <si>
    <t>1 раз в месяц</t>
  </si>
  <si>
    <t>ФГУП "Центр дезинфекции Щелковского района, г.Щелково, Московской обл."</t>
  </si>
  <si>
    <t>очистка вентканалов и дымоходов</t>
  </si>
  <si>
    <t>согласно договора 2 раза в год</t>
  </si>
  <si>
    <t>противопожарные мероприятия</t>
  </si>
  <si>
    <t>постоянно</t>
  </si>
  <si>
    <t>прочие расходы (налоги)</t>
  </si>
  <si>
    <t>сбор, вывоз и утилизация(захоронение) ТБО и КГМ</t>
  </si>
  <si>
    <t>согласно договора</t>
  </si>
  <si>
    <t>техническое обслуживание ВДГО</t>
  </si>
  <si>
    <t>ГУП МО "Мособлгаз"</t>
  </si>
  <si>
    <t>Отопление</t>
  </si>
  <si>
    <t>Форма 2. Сведения о многоквартирном доме, управление которым осуществляет управляющая организация, товарищество, кооператив.</t>
  </si>
  <si>
    <t>Форма 2.1. Общие сведения о МКД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</si>
  <si>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</si>
  <si>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Форма 2.3. Сведения о выполняемых работах (оказываемых услугах) по содержанию и ремонту общего имущества, иных услугах, связанных с достижением целей управления МКД</t>
  </si>
  <si>
    <t>Форма 2.5. Сведения об использовании общего имущества  в МКД</t>
  </si>
  <si>
    <t>Форма 2.6. Сведения о капитальном ремонте общего имущества в МКД</t>
  </si>
  <si>
    <t>Форма 2.8. Отчет об исполнении управляющей организацией договора управления, а также о выполнении смет доходов и расходов в МКД</t>
  </si>
  <si>
    <t>Форма 2.7. Сведения о проведенных общих собраниях собственников помещений в МКД</t>
  </si>
  <si>
    <t>Выполненные  работы (оказанные услуги) по содержанию общего имущества и текущему ремонту в отчетном периоде:</t>
  </si>
  <si>
    <t>27.03.2018 г.</t>
  </si>
  <si>
    <t>Гкал</t>
  </si>
  <si>
    <t>Информация о предоставленных коммунальных услугах</t>
  </si>
  <si>
    <t>Общая информация по предоставленным коммунальным услугам</t>
  </si>
  <si>
    <t>01.07.2017 г.</t>
  </si>
  <si>
    <t>куб.м./кв.м общей площади</t>
  </si>
  <si>
    <t>01.01.2017 г.</t>
  </si>
  <si>
    <t>руб/куб.м.</t>
  </si>
  <si>
    <t>куб.м./чел.</t>
  </si>
  <si>
    <t>куб.м/кв.м общей площади</t>
  </si>
  <si>
    <t>руб/куб.м</t>
  </si>
  <si>
    <t>куб.м/чел</t>
  </si>
  <si>
    <t>гкал</t>
  </si>
  <si>
    <t>руб/кв.м</t>
  </si>
  <si>
    <t>ОАО "Мосэнергосбыт"</t>
  </si>
  <si>
    <t>кВт.ч/кв.м</t>
  </si>
  <si>
    <t>кВт.ч</t>
  </si>
  <si>
    <t>руб/кВт.ч</t>
  </si>
  <si>
    <t>Тариф, установленный для потребителей(питьевая вода) за ед. изм.</t>
  </si>
  <si>
    <t>Тариф, установленный для потребителей (водоотведение) за ед. изм.</t>
  </si>
  <si>
    <t>кв.м. общей площади</t>
  </si>
  <si>
    <t>Годовая плановая стоимость работ с учетом тарифа за период действия, руб</t>
  </si>
  <si>
    <t>руб</t>
  </si>
  <si>
    <t>Значение в период с 01.01.2017 г. по 30.06.2017 г.</t>
  </si>
  <si>
    <t>Значение в период с 01.07.2017 г. по 31.12.2017 г.</t>
  </si>
  <si>
    <t>Общая площадь МКД, кв.м</t>
  </si>
  <si>
    <t>Решение от 26.12.2016г.№26/7 Совета депутатов ГПЩ ЩМР МО" О размере платы за содержание и текущий ремонт жилого помещения в городском поселении Щелково Щелковского Муниципального района Московской области на 2017год".               Приложение №1</t>
  </si>
  <si>
    <t>по адресу: Московская обл., г. Щелково,  ул.  Пролетарский,   д. 14.</t>
  </si>
  <si>
    <t>Начислено  за работы (услуги) по содержанию и текущему ремонту,  в том числе:</t>
  </si>
  <si>
    <t>холодная вода на ОДН</t>
  </si>
  <si>
    <t>горячая вода на ОДН</t>
  </si>
  <si>
    <t>электроэнергия МОП</t>
  </si>
  <si>
    <t xml:space="preserve">Холодное водоснабжение </t>
  </si>
  <si>
    <t>Водоотведение</t>
  </si>
  <si>
    <t xml:space="preserve">Горячее водоснабжение </t>
  </si>
  <si>
    <t>Горячее водоснабжение</t>
  </si>
  <si>
    <t xml:space="preserve">Э/энергия бытовых потребителей </t>
  </si>
  <si>
    <t xml:space="preserve">     -  за содержание дома, включая ОДН</t>
  </si>
  <si>
    <r>
      <t xml:space="preserve">Форма 2.4. Сведения об оказываемых коммунальных услугах </t>
    </r>
    <r>
      <rPr>
        <b/>
        <sz val="12"/>
        <color indexed="30"/>
        <rFont val="Times New Roman"/>
        <family val="1"/>
      </rPr>
      <t>(заполняется по каждой коммунальной услуге)</t>
    </r>
  </si>
  <si>
    <t xml:space="preserve"> Комитет по ценам и тарифам Московской области, Распоряжение от 19.12.2016 №205-Р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</si>
  <si>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10.02.2009г. №33 " О нормативах потребления коммунальных услуг".</t>
  </si>
  <si>
    <t xml:space="preserve"> Комитет по ценам и тарифам Московской области, Распоряжение от 19.12.2016 №207-Р</t>
  </si>
  <si>
    <t xml:space="preserve"> Комитет по ценам и тарифам Московской области, Распоряжение от 18.12.2015 № 164-Р, Распоряжение от 19.12.2016 №207-Р.</t>
  </si>
  <si>
    <t>Распоряжение министерства ЖКХ МО № 200-РВ от 20.10.2016 г. "Об утверждении нормативов потребления коммунальных услуг на ОДН"; Постановление Главы городского поселения Щёлково от 10.02.2009 г. №33 " О нормативах потребления коммунальных услуг".</t>
  </si>
  <si>
    <t>руб./Гкал</t>
  </si>
  <si>
    <t>Комитет по тарифам и ценам Московской обл. Распоряжение №209-Р от 20.12.2016 г.</t>
  </si>
  <si>
    <t>Постановление Главы городского поселения Щёлково от 10.02.2009 г. №33 " О нормативах потребления коммунальных услуг".</t>
  </si>
  <si>
    <t>Договор №85873114 от 01.01.2011 г.</t>
  </si>
  <si>
    <t>ООО"Теплогарант"</t>
  </si>
  <si>
    <t>Договор №А/Щ/12/11 от 01.10.2011 г.</t>
  </si>
  <si>
    <t>Комитет по тарифам и ценам Московской обл. Распоряжение №203-Р от 16.12.2016 г.</t>
  </si>
  <si>
    <t>ООО " Лифт  Сервис ", с 20.11.2017 г ООО "Лифт Монтаж Сервис"</t>
  </si>
  <si>
    <t>ООО "Эль энд Ти"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</si>
</sst>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0_р_."/>
    <numFmt numFmtId="173" formatCode="0.000000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3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4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wrapText="1"/>
    </xf>
    <xf numFmtId="14" fontId="3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4" fontId="2" fillId="0" borderId="0" xfId="0" applyNumberFormat="1" applyFont="1" applyAlignment="1">
      <alignment vertical="top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vertical="top" wrapText="1"/>
    </xf>
    <xf numFmtId="0" fontId="45" fillId="32" borderId="10" xfId="0" applyFont="1" applyFill="1" applyBorder="1" applyAlignment="1">
      <alignment vertical="center" wrapText="1"/>
    </xf>
    <xf numFmtId="0" fontId="46" fillId="32" borderId="11" xfId="0" applyFont="1" applyFill="1" applyBorder="1" applyAlignment="1">
      <alignment horizontal="center" vertical="center" wrapText="1"/>
    </xf>
    <xf numFmtId="2" fontId="2" fillId="32" borderId="10" xfId="0" applyNumberFormat="1" applyFont="1" applyFill="1" applyBorder="1" applyAlignment="1">
      <alignment horizontal="center" vertical="top" wrapText="1"/>
    </xf>
    <xf numFmtId="0" fontId="46" fillId="32" borderId="10" xfId="0" applyFont="1" applyFill="1" applyBorder="1" applyAlignment="1">
      <alignment vertical="center" wrapText="1"/>
    </xf>
    <xf numFmtId="178" fontId="2" fillId="32" borderId="10" xfId="0" applyNumberFormat="1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>
      <alignment horizontal="left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4" fontId="2" fillId="0" borderId="12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" fontId="2" fillId="32" borderId="12" xfId="0" applyNumberFormat="1" applyFont="1" applyFill="1" applyBorder="1" applyAlignment="1">
      <alignment horizontal="center" vertical="center" wrapText="1"/>
    </xf>
    <xf numFmtId="4" fontId="2" fillId="32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0" fontId="3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58;&#1055;&#1056;&#1040;&#1042;&#1051;&#1045;&#1053;&#1054;%20&#1085;&#1072;%20&#1057;&#1040;&#1049;&#1058;\&#1043;&#1054;&#1058;&#1054;&#1042;&#1067;&#1045;%20&#1054;&#1058;&#1063;&#1045;&#1058;&#1067;\&#1054;&#1090;&#1095;&#1077;&#1090;%20&#1052;&#1050;&#1044;%20&#1050;&#1088;&#1072;&#1089;&#1085;.,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1"/>
      <sheetName val="2.2."/>
      <sheetName val="2.3."/>
      <sheetName val="2.4"/>
      <sheetName val="2.5"/>
      <sheetName val="2.6"/>
      <sheetName val="2.7"/>
      <sheetName val="2.8"/>
    </sheetNames>
    <sheetDataSet>
      <sheetData sheetId="0">
        <row r="6">
          <cell r="D6" t="str">
            <v>27.03.2018 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8515625" style="1" customWidth="1"/>
    <col min="2" max="2" width="49.57421875" style="1" customWidth="1"/>
    <col min="3" max="3" width="11.421875" style="1" customWidth="1"/>
    <col min="4" max="4" width="23.8515625" style="35" customWidth="1"/>
    <col min="5" max="16384" width="9.140625" style="1" customWidth="1"/>
  </cols>
  <sheetData>
    <row r="1" spans="2:4" s="13" customFormat="1" ht="40.5" customHeight="1">
      <c r="B1" s="66" t="s">
        <v>248</v>
      </c>
      <c r="C1" s="66"/>
      <c r="D1" s="66"/>
    </row>
    <row r="2" spans="2:4" s="13" customFormat="1" ht="15.75">
      <c r="B2" s="67" t="s">
        <v>249</v>
      </c>
      <c r="C2" s="67"/>
      <c r="D2" s="67"/>
    </row>
    <row r="3" spans="1:4" s="13" customFormat="1" ht="19.5" customHeight="1">
      <c r="A3" s="15"/>
      <c r="B3" s="15" t="s">
        <v>284</v>
      </c>
      <c r="C3" s="15"/>
      <c r="D3" s="28"/>
    </row>
    <row r="5" spans="1:4" ht="34.5" customHeight="1">
      <c r="A5" s="2" t="s">
        <v>0</v>
      </c>
      <c r="B5" s="2" t="s">
        <v>1</v>
      </c>
      <c r="C5" s="2" t="s">
        <v>2</v>
      </c>
      <c r="D5" s="23" t="s">
        <v>3</v>
      </c>
    </row>
    <row r="6" spans="1:4" s="6" customFormat="1" ht="18.75" customHeight="1">
      <c r="A6" s="4" t="s">
        <v>8</v>
      </c>
      <c r="B6" s="11" t="s">
        <v>4</v>
      </c>
      <c r="C6" s="5" t="s">
        <v>5</v>
      </c>
      <c r="D6" s="29" t="s">
        <v>257</v>
      </c>
    </row>
    <row r="7" spans="1:4" s="6" customFormat="1" ht="18.75" customHeight="1">
      <c r="A7" s="68" t="s">
        <v>19</v>
      </c>
      <c r="B7" s="68"/>
      <c r="C7" s="68"/>
      <c r="D7" s="68"/>
    </row>
    <row r="8" spans="1:4" s="6" customFormat="1" ht="63.75" customHeight="1">
      <c r="A8" s="4" t="s">
        <v>128</v>
      </c>
      <c r="B8" s="3" t="s">
        <v>198</v>
      </c>
      <c r="C8" s="5" t="s">
        <v>5</v>
      </c>
      <c r="D8" s="30"/>
    </row>
    <row r="9" spans="1:4" s="6" customFormat="1" ht="19.5" customHeight="1">
      <c r="A9" s="4" t="s">
        <v>129</v>
      </c>
      <c r="B9" s="3" t="s">
        <v>20</v>
      </c>
      <c r="C9" s="5" t="s">
        <v>5</v>
      </c>
      <c r="D9" s="31"/>
    </row>
    <row r="10" spans="1:4" s="6" customFormat="1" ht="20.25" customHeight="1">
      <c r="A10" s="68" t="s">
        <v>42</v>
      </c>
      <c r="B10" s="68"/>
      <c r="C10" s="68"/>
      <c r="D10" s="68"/>
    </row>
    <row r="11" spans="1:4" s="6" customFormat="1" ht="30" customHeight="1">
      <c r="A11" s="4" t="s">
        <v>130</v>
      </c>
      <c r="B11" s="7" t="s">
        <v>21</v>
      </c>
      <c r="C11" s="5" t="s">
        <v>5</v>
      </c>
      <c r="D11" s="30"/>
    </row>
    <row r="12" spans="1:4" s="6" customFormat="1" ht="30" customHeight="1">
      <c r="A12" s="68" t="s">
        <v>22</v>
      </c>
      <c r="B12" s="68"/>
      <c r="C12" s="68"/>
      <c r="D12" s="68"/>
    </row>
    <row r="13" spans="1:4" s="6" customFormat="1" ht="15.75">
      <c r="A13" s="4" t="s">
        <v>131</v>
      </c>
      <c r="B13" s="7" t="s">
        <v>43</v>
      </c>
      <c r="C13" s="5" t="s">
        <v>5</v>
      </c>
      <c r="D13" s="29"/>
    </row>
    <row r="14" spans="1:4" s="6" customFormat="1" ht="19.5" customHeight="1">
      <c r="A14" s="4" t="s">
        <v>132</v>
      </c>
      <c r="B14" s="7" t="s">
        <v>134</v>
      </c>
      <c r="C14" s="5" t="s">
        <v>5</v>
      </c>
      <c r="D14" s="30"/>
    </row>
    <row r="15" spans="1:4" s="6" customFormat="1" ht="18.75" customHeight="1">
      <c r="A15" s="4" t="s">
        <v>133</v>
      </c>
      <c r="B15" s="3" t="s">
        <v>23</v>
      </c>
      <c r="C15" s="8" t="s">
        <v>5</v>
      </c>
      <c r="D15" s="29"/>
    </row>
    <row r="16" spans="1:4" s="6" customFormat="1" ht="19.5" customHeight="1">
      <c r="A16" s="4" t="s">
        <v>138</v>
      </c>
      <c r="B16" s="3" t="s">
        <v>24</v>
      </c>
      <c r="C16" s="8" t="s">
        <v>5</v>
      </c>
      <c r="D16" s="29"/>
    </row>
    <row r="17" spans="1:4" s="6" customFormat="1" ht="19.5" customHeight="1">
      <c r="A17" s="4" t="s">
        <v>139</v>
      </c>
      <c r="B17" s="3" t="s">
        <v>25</v>
      </c>
      <c r="C17" s="8" t="s">
        <v>5</v>
      </c>
      <c r="D17" s="29"/>
    </row>
    <row r="18" spans="1:4" s="6" customFormat="1" ht="19.5" customHeight="1">
      <c r="A18" s="4" t="s">
        <v>140</v>
      </c>
      <c r="B18" s="4" t="s">
        <v>37</v>
      </c>
      <c r="C18" s="8" t="s">
        <v>6</v>
      </c>
      <c r="D18" s="29"/>
    </row>
    <row r="19" spans="1:4" s="6" customFormat="1" ht="19.5" customHeight="1">
      <c r="A19" s="4" t="s">
        <v>141</v>
      </c>
      <c r="B19" s="4" t="s">
        <v>38</v>
      </c>
      <c r="C19" s="8" t="s">
        <v>6</v>
      </c>
      <c r="D19" s="29"/>
    </row>
    <row r="20" spans="1:4" s="6" customFormat="1" ht="19.5" customHeight="1">
      <c r="A20" s="4" t="s">
        <v>142</v>
      </c>
      <c r="B20" s="3" t="s">
        <v>26</v>
      </c>
      <c r="C20" s="8" t="s">
        <v>6</v>
      </c>
      <c r="D20" s="29"/>
    </row>
    <row r="21" spans="1:4" s="6" customFormat="1" ht="19.5" customHeight="1">
      <c r="A21" s="4" t="s">
        <v>143</v>
      </c>
      <c r="B21" s="3" t="s">
        <v>27</v>
      </c>
      <c r="C21" s="8" t="s">
        <v>6</v>
      </c>
      <c r="D21" s="29"/>
    </row>
    <row r="22" spans="1:4" s="6" customFormat="1" ht="19.5" customHeight="1">
      <c r="A22" s="4" t="s">
        <v>144</v>
      </c>
      <c r="B22" s="3" t="s">
        <v>135</v>
      </c>
      <c r="C22" s="8"/>
      <c r="D22" s="29"/>
    </row>
    <row r="23" spans="1:4" s="6" customFormat="1" ht="19.5" customHeight="1">
      <c r="A23" s="4" t="s">
        <v>145</v>
      </c>
      <c r="B23" s="9" t="s">
        <v>136</v>
      </c>
      <c r="C23" s="8" t="s">
        <v>6</v>
      </c>
      <c r="D23" s="29"/>
    </row>
    <row r="24" spans="1:4" s="6" customFormat="1" ht="19.5" customHeight="1">
      <c r="A24" s="4" t="s">
        <v>146</v>
      </c>
      <c r="B24" s="9" t="s">
        <v>137</v>
      </c>
      <c r="C24" s="8" t="s">
        <v>6</v>
      </c>
      <c r="D24" s="29"/>
    </row>
    <row r="25" spans="1:4" s="6" customFormat="1" ht="19.5" customHeight="1">
      <c r="A25" s="4" t="s">
        <v>147</v>
      </c>
      <c r="B25" s="3" t="s">
        <v>28</v>
      </c>
      <c r="C25" s="5" t="s">
        <v>7</v>
      </c>
      <c r="D25" s="30"/>
    </row>
    <row r="26" spans="1:4" s="6" customFormat="1" ht="19.5" customHeight="1">
      <c r="A26" s="4" t="s">
        <v>148</v>
      </c>
      <c r="B26" s="4" t="s">
        <v>39</v>
      </c>
      <c r="C26" s="5" t="s">
        <v>7</v>
      </c>
      <c r="D26" s="30"/>
    </row>
    <row r="27" spans="1:4" s="6" customFormat="1" ht="19.5" customHeight="1">
      <c r="A27" s="4" t="s">
        <v>149</v>
      </c>
      <c r="B27" s="4" t="s">
        <v>40</v>
      </c>
      <c r="C27" s="5" t="s">
        <v>7</v>
      </c>
      <c r="D27" s="30"/>
    </row>
    <row r="28" spans="1:4" s="6" customFormat="1" ht="30" customHeight="1">
      <c r="A28" s="4" t="s">
        <v>150</v>
      </c>
      <c r="B28" s="4" t="s">
        <v>41</v>
      </c>
      <c r="C28" s="5" t="s">
        <v>7</v>
      </c>
      <c r="D28" s="30"/>
    </row>
    <row r="29" spans="1:4" s="6" customFormat="1" ht="33" customHeight="1">
      <c r="A29" s="4" t="s">
        <v>154</v>
      </c>
      <c r="B29" s="3" t="s">
        <v>151</v>
      </c>
      <c r="C29" s="5" t="s">
        <v>5</v>
      </c>
      <c r="D29" s="29"/>
    </row>
    <row r="30" spans="1:4" s="6" customFormat="1" ht="30" customHeight="1">
      <c r="A30" s="4" t="s">
        <v>155</v>
      </c>
      <c r="B30" s="3" t="s">
        <v>152</v>
      </c>
      <c r="C30" s="5" t="s">
        <v>7</v>
      </c>
      <c r="D30" s="30"/>
    </row>
    <row r="31" spans="1:4" s="6" customFormat="1" ht="21" customHeight="1">
      <c r="A31" s="4" t="s">
        <v>156</v>
      </c>
      <c r="B31" s="3" t="s">
        <v>153</v>
      </c>
      <c r="C31" s="5" t="s">
        <v>7</v>
      </c>
      <c r="D31" s="30"/>
    </row>
    <row r="32" spans="1:4" s="6" customFormat="1" ht="19.5" customHeight="1">
      <c r="A32" s="4" t="s">
        <v>157</v>
      </c>
      <c r="B32" s="3" t="s">
        <v>29</v>
      </c>
      <c r="C32" s="5" t="s">
        <v>5</v>
      </c>
      <c r="D32" s="30"/>
    </row>
    <row r="33" spans="1:4" s="6" customFormat="1" ht="29.25" customHeight="1">
      <c r="A33" s="4" t="s">
        <v>161</v>
      </c>
      <c r="B33" s="3" t="s">
        <v>158</v>
      </c>
      <c r="C33" s="5" t="s">
        <v>5</v>
      </c>
      <c r="D33" s="32"/>
    </row>
    <row r="34" spans="1:4" s="6" customFormat="1" ht="19.5" customHeight="1">
      <c r="A34" s="4" t="s">
        <v>162</v>
      </c>
      <c r="B34" s="3" t="s">
        <v>159</v>
      </c>
      <c r="C34" s="5" t="s">
        <v>5</v>
      </c>
      <c r="D34" s="32"/>
    </row>
    <row r="35" spans="1:4" s="6" customFormat="1" ht="21" customHeight="1">
      <c r="A35" s="4" t="s">
        <v>163</v>
      </c>
      <c r="B35" s="3" t="s">
        <v>160</v>
      </c>
      <c r="C35" s="5" t="s">
        <v>5</v>
      </c>
      <c r="D35" s="29"/>
    </row>
    <row r="36" spans="1:4" s="6" customFormat="1" ht="19.5" customHeight="1">
      <c r="A36" s="4" t="s">
        <v>164</v>
      </c>
      <c r="B36" s="3" t="s">
        <v>30</v>
      </c>
      <c r="C36" s="5" t="s">
        <v>5</v>
      </c>
      <c r="D36" s="32"/>
    </row>
    <row r="37" spans="1:4" s="6" customFormat="1" ht="20.25" customHeight="1">
      <c r="A37" s="68" t="s">
        <v>33</v>
      </c>
      <c r="B37" s="68"/>
      <c r="C37" s="68"/>
      <c r="D37" s="68"/>
    </row>
    <row r="38" spans="1:4" s="6" customFormat="1" ht="84.75" customHeight="1">
      <c r="A38" s="4" t="s">
        <v>165</v>
      </c>
      <c r="B38" s="3" t="s">
        <v>34</v>
      </c>
      <c r="C38" s="12" t="s">
        <v>5</v>
      </c>
      <c r="D38" s="29"/>
    </row>
    <row r="39" spans="1:4" s="6" customFormat="1" ht="19.5" customHeight="1">
      <c r="A39" s="4" t="s">
        <v>166</v>
      </c>
      <c r="B39" s="3" t="s">
        <v>35</v>
      </c>
      <c r="C39" s="12" t="s">
        <v>5</v>
      </c>
      <c r="D39" s="33"/>
    </row>
    <row r="40" spans="1:4" s="6" customFormat="1" ht="19.5" customHeight="1">
      <c r="A40" s="4" t="s">
        <v>167</v>
      </c>
      <c r="B40" s="3" t="s">
        <v>36</v>
      </c>
      <c r="C40" s="12" t="s">
        <v>5</v>
      </c>
      <c r="D40" s="33"/>
    </row>
    <row r="41" s="6" customFormat="1" ht="15.75">
      <c r="D41" s="34"/>
    </row>
  </sheetData>
  <sheetProtection/>
  <mergeCells count="6">
    <mergeCell ref="B1:D1"/>
    <mergeCell ref="B2:D2"/>
    <mergeCell ref="A37:D37"/>
    <mergeCell ref="A7:D7"/>
    <mergeCell ref="A10:D10"/>
    <mergeCell ref="A12:D12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3"/>
  <sheetViews>
    <sheetView zoomScalePageLayoutView="0" workbookViewId="0" topLeftCell="A1">
      <selection activeCell="D81" sqref="D81"/>
    </sheetView>
  </sheetViews>
  <sheetFormatPr defaultColWidth="9.140625" defaultRowHeight="15"/>
  <cols>
    <col min="1" max="1" width="5.8515625" style="1" customWidth="1"/>
    <col min="2" max="2" width="50.57421875" style="1" customWidth="1"/>
    <col min="3" max="3" width="9.140625" style="1" customWidth="1"/>
    <col min="4" max="4" width="21.57421875" style="1" customWidth="1"/>
    <col min="5" max="16384" width="9.140625" style="1" customWidth="1"/>
  </cols>
  <sheetData>
    <row r="1" spans="2:4" s="14" customFormat="1" ht="48" customHeight="1">
      <c r="B1" s="70" t="s">
        <v>250</v>
      </c>
      <c r="C1" s="70"/>
      <c r="D1" s="70"/>
    </row>
    <row r="2" spans="1:4" s="14" customFormat="1" ht="22.5" customHeight="1">
      <c r="A2" s="17"/>
      <c r="B2" s="15" t="str">
        <f>'2.1'!B3</f>
        <v>по адресу: Московская обл., г. Щелково,  ул.  Пролетарский,   д. 14.</v>
      </c>
      <c r="C2" s="17"/>
      <c r="D2" s="17"/>
    </row>
    <row r="4" spans="1:4" ht="34.5" customHeight="1">
      <c r="A4" s="2" t="s">
        <v>0</v>
      </c>
      <c r="B4" s="2" t="s">
        <v>1</v>
      </c>
      <c r="C4" s="2" t="s">
        <v>2</v>
      </c>
      <c r="D4" s="2" t="s">
        <v>3</v>
      </c>
    </row>
    <row r="5" spans="1:4" s="6" customFormat="1" ht="19.5" customHeight="1">
      <c r="A5" s="4" t="s">
        <v>8</v>
      </c>
      <c r="B5" s="11" t="s">
        <v>4</v>
      </c>
      <c r="C5" s="8" t="s">
        <v>5</v>
      </c>
      <c r="D5" s="8" t="str">
        <f>'2.1'!D6</f>
        <v>27.03.2018 г.</v>
      </c>
    </row>
    <row r="6" spans="1:4" s="6" customFormat="1" ht="19.5" customHeight="1">
      <c r="A6" s="68" t="s">
        <v>44</v>
      </c>
      <c r="B6" s="68"/>
      <c r="C6" s="68"/>
      <c r="D6" s="68"/>
    </row>
    <row r="7" spans="1:4" s="6" customFormat="1" ht="19.5" customHeight="1">
      <c r="A7" s="4" t="s">
        <v>9</v>
      </c>
      <c r="B7" s="3" t="s">
        <v>45</v>
      </c>
      <c r="C7" s="5" t="s">
        <v>5</v>
      </c>
      <c r="D7" s="5"/>
    </row>
    <row r="8" spans="1:4" s="6" customFormat="1" ht="19.5" customHeight="1">
      <c r="A8" s="68" t="s">
        <v>168</v>
      </c>
      <c r="B8" s="68"/>
      <c r="C8" s="68"/>
      <c r="D8" s="68"/>
    </row>
    <row r="9" spans="1:4" s="6" customFormat="1" ht="19.5" customHeight="1">
      <c r="A9" s="4" t="s">
        <v>10</v>
      </c>
      <c r="B9" s="3" t="s">
        <v>169</v>
      </c>
      <c r="C9" s="5" t="s">
        <v>5</v>
      </c>
      <c r="D9" s="5"/>
    </row>
    <row r="10" spans="1:4" s="6" customFormat="1" ht="19.5" customHeight="1">
      <c r="A10" s="4" t="s">
        <v>11</v>
      </c>
      <c r="B10" s="3" t="s">
        <v>31</v>
      </c>
      <c r="C10" s="5" t="s">
        <v>5</v>
      </c>
      <c r="D10" s="8"/>
    </row>
    <row r="11" spans="1:4" s="6" customFormat="1" ht="19.5" customHeight="1">
      <c r="A11" s="68" t="s">
        <v>86</v>
      </c>
      <c r="B11" s="68"/>
      <c r="C11" s="68"/>
      <c r="D11" s="68"/>
    </row>
    <row r="12" spans="1:4" s="6" customFormat="1" ht="33" customHeight="1">
      <c r="A12" s="4" t="s">
        <v>131</v>
      </c>
      <c r="B12" s="3" t="s">
        <v>46</v>
      </c>
      <c r="C12" s="5" t="s">
        <v>5</v>
      </c>
      <c r="D12" s="5"/>
    </row>
    <row r="13" spans="1:4" s="6" customFormat="1" ht="19.5" customHeight="1">
      <c r="A13" s="69" t="s">
        <v>47</v>
      </c>
      <c r="B13" s="69"/>
      <c r="C13" s="69"/>
      <c r="D13" s="69"/>
    </row>
    <row r="14" spans="1:4" s="6" customFormat="1" ht="19.5" customHeight="1">
      <c r="A14" s="4" t="s">
        <v>132</v>
      </c>
      <c r="B14" s="3" t="s">
        <v>48</v>
      </c>
      <c r="C14" s="5" t="s">
        <v>5</v>
      </c>
      <c r="D14" s="5"/>
    </row>
    <row r="15" spans="1:4" s="6" customFormat="1" ht="19.5" customHeight="1">
      <c r="A15" s="4" t="s">
        <v>133</v>
      </c>
      <c r="B15" s="3" t="s">
        <v>49</v>
      </c>
      <c r="C15" s="5" t="s">
        <v>5</v>
      </c>
      <c r="D15" s="8"/>
    </row>
    <row r="16" spans="1:4" s="6" customFormat="1" ht="19.5" customHeight="1">
      <c r="A16" s="69" t="s">
        <v>50</v>
      </c>
      <c r="B16" s="69"/>
      <c r="C16" s="69"/>
      <c r="D16" s="69"/>
    </row>
    <row r="17" spans="1:4" s="6" customFormat="1" ht="19.5" customHeight="1">
      <c r="A17" s="4" t="s">
        <v>138</v>
      </c>
      <c r="B17" s="3" t="s">
        <v>51</v>
      </c>
      <c r="C17" s="5" t="s">
        <v>7</v>
      </c>
      <c r="D17" s="5"/>
    </row>
    <row r="18" spans="1:4" s="6" customFormat="1" ht="19.5" customHeight="1">
      <c r="A18" s="68" t="s">
        <v>52</v>
      </c>
      <c r="B18" s="68"/>
      <c r="C18" s="68"/>
      <c r="D18" s="68"/>
    </row>
    <row r="19" spans="1:4" s="6" customFormat="1" ht="30.75" customHeight="1">
      <c r="A19" s="4" t="s">
        <v>139</v>
      </c>
      <c r="B19" s="3" t="s">
        <v>53</v>
      </c>
      <c r="C19" s="5" t="s">
        <v>5</v>
      </c>
      <c r="D19" s="5"/>
    </row>
    <row r="20" spans="1:4" s="6" customFormat="1" ht="19.5" customHeight="1">
      <c r="A20" s="4" t="s">
        <v>140</v>
      </c>
      <c r="B20" s="3" t="s">
        <v>54</v>
      </c>
      <c r="C20" s="8" t="s">
        <v>6</v>
      </c>
      <c r="D20" s="5"/>
    </row>
    <row r="21" spans="1:4" s="6" customFormat="1" ht="19.5" customHeight="1">
      <c r="A21" s="68" t="s">
        <v>87</v>
      </c>
      <c r="B21" s="68"/>
      <c r="C21" s="68"/>
      <c r="D21" s="68"/>
    </row>
    <row r="22" spans="1:4" s="6" customFormat="1" ht="19.5" customHeight="1">
      <c r="A22" s="4" t="s">
        <v>141</v>
      </c>
      <c r="B22" s="7" t="s">
        <v>55</v>
      </c>
      <c r="C22" s="5" t="s">
        <v>5</v>
      </c>
      <c r="D22" s="5"/>
    </row>
    <row r="23" spans="1:4" s="6" customFormat="1" ht="19.5" customHeight="1">
      <c r="A23" s="4" t="s">
        <v>142</v>
      </c>
      <c r="B23" s="3" t="s">
        <v>56</v>
      </c>
      <c r="C23" s="5" t="s">
        <v>5</v>
      </c>
      <c r="D23" s="8"/>
    </row>
    <row r="24" spans="1:4" s="6" customFormat="1" ht="19.5" customHeight="1">
      <c r="A24" s="4" t="s">
        <v>143</v>
      </c>
      <c r="B24" s="7" t="s">
        <v>57</v>
      </c>
      <c r="C24" s="5" t="s">
        <v>5</v>
      </c>
      <c r="D24" s="5"/>
    </row>
    <row r="25" spans="1:4" s="6" customFormat="1" ht="19.5" customHeight="1">
      <c r="A25" s="4"/>
      <c r="B25" s="7" t="s">
        <v>55</v>
      </c>
      <c r="C25" s="5" t="s">
        <v>5</v>
      </c>
      <c r="D25" s="5"/>
    </row>
    <row r="26" spans="1:4" s="6" customFormat="1" ht="19.5" customHeight="1">
      <c r="A26" s="4"/>
      <c r="B26" s="3" t="s">
        <v>56</v>
      </c>
      <c r="C26" s="5" t="s">
        <v>5</v>
      </c>
      <c r="D26" s="8"/>
    </row>
    <row r="27" spans="1:4" s="6" customFormat="1" ht="19.5" customHeight="1">
      <c r="A27" s="4"/>
      <c r="B27" s="7" t="s">
        <v>57</v>
      </c>
      <c r="C27" s="5" t="s">
        <v>5</v>
      </c>
      <c r="D27" s="5"/>
    </row>
    <row r="28" spans="1:4" s="6" customFormat="1" ht="19.5" customHeight="1">
      <c r="A28" s="4"/>
      <c r="B28" s="7" t="s">
        <v>55</v>
      </c>
      <c r="C28" s="5" t="s">
        <v>5</v>
      </c>
      <c r="D28" s="5"/>
    </row>
    <row r="29" spans="1:4" s="6" customFormat="1" ht="19.5" customHeight="1">
      <c r="A29" s="4"/>
      <c r="B29" s="3" t="s">
        <v>56</v>
      </c>
      <c r="C29" s="5" t="s">
        <v>5</v>
      </c>
      <c r="D29" s="8"/>
    </row>
    <row r="30" spans="1:4" s="6" customFormat="1" ht="19.5" customHeight="1">
      <c r="A30" s="4"/>
      <c r="B30" s="7" t="s">
        <v>57</v>
      </c>
      <c r="C30" s="5" t="s">
        <v>5</v>
      </c>
      <c r="D30" s="5"/>
    </row>
    <row r="31" spans="1:4" s="6" customFormat="1" ht="19.5" customHeight="1">
      <c r="A31" s="69" t="s">
        <v>58</v>
      </c>
      <c r="B31" s="69"/>
      <c r="C31" s="69"/>
      <c r="D31" s="69"/>
    </row>
    <row r="32" spans="1:4" s="6" customFormat="1" ht="34.5" customHeight="1">
      <c r="A32" s="4" t="s">
        <v>144</v>
      </c>
      <c r="B32" s="7" t="s">
        <v>59</v>
      </c>
      <c r="C32" s="5" t="s">
        <v>5</v>
      </c>
      <c r="D32" s="10" t="s">
        <v>199</v>
      </c>
    </row>
    <row r="33" spans="1:4" s="6" customFormat="1" ht="19.5" customHeight="1">
      <c r="A33" s="4" t="s">
        <v>145</v>
      </c>
      <c r="B33" s="7" t="s">
        <v>60</v>
      </c>
      <c r="C33" s="5" t="s">
        <v>5</v>
      </c>
      <c r="D33" s="5"/>
    </row>
    <row r="34" spans="1:4" s="6" customFormat="1" ht="19.5" customHeight="1">
      <c r="A34" s="4" t="s">
        <v>146</v>
      </c>
      <c r="B34" s="3" t="s">
        <v>61</v>
      </c>
      <c r="C34" s="5" t="s">
        <v>5</v>
      </c>
      <c r="D34" s="8"/>
    </row>
    <row r="35" spans="1:4" s="6" customFormat="1" ht="19.5" customHeight="1">
      <c r="A35" s="4" t="s">
        <v>147</v>
      </c>
      <c r="B35" s="3" t="s">
        <v>62</v>
      </c>
      <c r="C35" s="5" t="s">
        <v>5</v>
      </c>
      <c r="D35" s="8" t="s">
        <v>197</v>
      </c>
    </row>
    <row r="36" spans="1:4" s="6" customFormat="1" ht="19.5" customHeight="1">
      <c r="A36" s="4" t="s">
        <v>148</v>
      </c>
      <c r="B36" s="3" t="s">
        <v>63</v>
      </c>
      <c r="C36" s="5" t="s">
        <v>5</v>
      </c>
      <c r="D36" s="16"/>
    </row>
    <row r="37" spans="1:4" s="6" customFormat="1" ht="19.5" customHeight="1">
      <c r="A37" s="4" t="s">
        <v>149</v>
      </c>
      <c r="B37" s="3" t="s">
        <v>64</v>
      </c>
      <c r="C37" s="5" t="s">
        <v>5</v>
      </c>
      <c r="D37" s="16"/>
    </row>
    <row r="38" spans="1:4" s="6" customFormat="1" ht="34.5" customHeight="1">
      <c r="A38" s="4"/>
      <c r="B38" s="7" t="s">
        <v>59</v>
      </c>
      <c r="C38" s="5" t="s">
        <v>5</v>
      </c>
      <c r="D38" s="10" t="s">
        <v>200</v>
      </c>
    </row>
    <row r="39" spans="1:4" s="6" customFormat="1" ht="19.5" customHeight="1">
      <c r="A39" s="4"/>
      <c r="B39" s="7" t="s">
        <v>60</v>
      </c>
      <c r="C39" s="5" t="s">
        <v>5</v>
      </c>
      <c r="D39" s="5"/>
    </row>
    <row r="40" spans="1:4" s="6" customFormat="1" ht="19.5" customHeight="1">
      <c r="A40" s="4"/>
      <c r="B40" s="3" t="s">
        <v>61</v>
      </c>
      <c r="C40" s="5" t="s">
        <v>5</v>
      </c>
      <c r="D40" s="8"/>
    </row>
    <row r="41" spans="1:4" s="6" customFormat="1" ht="19.5" customHeight="1">
      <c r="A41" s="4"/>
      <c r="B41" s="3" t="s">
        <v>62</v>
      </c>
      <c r="C41" s="5" t="s">
        <v>5</v>
      </c>
      <c r="D41" s="8" t="s">
        <v>197</v>
      </c>
    </row>
    <row r="42" spans="1:4" s="6" customFormat="1" ht="19.5" customHeight="1">
      <c r="A42" s="4"/>
      <c r="B42" s="3" t="s">
        <v>63</v>
      </c>
      <c r="C42" s="5" t="s">
        <v>5</v>
      </c>
      <c r="D42" s="16"/>
    </row>
    <row r="43" spans="1:4" s="6" customFormat="1" ht="19.5" customHeight="1">
      <c r="A43" s="4"/>
      <c r="B43" s="3" t="s">
        <v>64</v>
      </c>
      <c r="C43" s="5" t="s">
        <v>5</v>
      </c>
      <c r="D43" s="16"/>
    </row>
    <row r="44" spans="1:4" s="6" customFormat="1" ht="19.5" customHeight="1">
      <c r="A44" s="4"/>
      <c r="B44" s="7" t="s">
        <v>59</v>
      </c>
      <c r="C44" s="5"/>
      <c r="D44" s="18" t="s">
        <v>201</v>
      </c>
    </row>
    <row r="45" spans="1:4" s="6" customFormat="1" ht="19.5" customHeight="1">
      <c r="A45" s="4"/>
      <c r="B45" s="7" t="s">
        <v>60</v>
      </c>
      <c r="C45" s="5"/>
      <c r="D45" s="5"/>
    </row>
    <row r="46" spans="1:4" s="6" customFormat="1" ht="19.5" customHeight="1">
      <c r="A46" s="4"/>
      <c r="B46" s="3" t="s">
        <v>61</v>
      </c>
      <c r="C46" s="5"/>
      <c r="D46" s="8"/>
    </row>
    <row r="47" spans="1:4" s="6" customFormat="1" ht="19.5" customHeight="1">
      <c r="A47" s="4"/>
      <c r="B47" s="3" t="s">
        <v>62</v>
      </c>
      <c r="C47" s="5"/>
      <c r="D47" s="8"/>
    </row>
    <row r="48" spans="1:4" s="6" customFormat="1" ht="19.5" customHeight="1">
      <c r="A48" s="4"/>
      <c r="B48" s="3" t="s">
        <v>63</v>
      </c>
      <c r="C48" s="5"/>
      <c r="D48" s="16"/>
    </row>
    <row r="49" spans="1:4" s="6" customFormat="1" ht="19.5" customHeight="1">
      <c r="A49" s="4"/>
      <c r="B49" s="3" t="s">
        <v>64</v>
      </c>
      <c r="C49" s="5"/>
      <c r="D49" s="16"/>
    </row>
    <row r="50" spans="1:4" s="6" customFormat="1" ht="19.5" customHeight="1">
      <c r="A50" s="4"/>
      <c r="B50" s="7" t="s">
        <v>59</v>
      </c>
      <c r="C50" s="5"/>
      <c r="D50" s="18" t="s">
        <v>202</v>
      </c>
    </row>
    <row r="51" spans="1:4" s="6" customFormat="1" ht="19.5" customHeight="1">
      <c r="A51" s="4"/>
      <c r="B51" s="7" t="s">
        <v>60</v>
      </c>
      <c r="C51" s="5"/>
      <c r="D51" s="16"/>
    </row>
    <row r="52" spans="1:4" s="6" customFormat="1" ht="19.5" customHeight="1">
      <c r="A52" s="4"/>
      <c r="B52" s="3" t="s">
        <v>61</v>
      </c>
      <c r="C52" s="5"/>
      <c r="D52" s="8"/>
    </row>
    <row r="53" spans="1:4" s="6" customFormat="1" ht="19.5" customHeight="1">
      <c r="A53" s="4"/>
      <c r="B53" s="3" t="s">
        <v>62</v>
      </c>
      <c r="C53" s="5"/>
      <c r="D53" s="16" t="s">
        <v>203</v>
      </c>
    </row>
    <row r="54" spans="1:4" s="6" customFormat="1" ht="19.5" customHeight="1">
      <c r="A54" s="4"/>
      <c r="B54" s="3" t="s">
        <v>63</v>
      </c>
      <c r="C54" s="5"/>
      <c r="D54" s="16"/>
    </row>
    <row r="55" spans="1:4" s="6" customFormat="1" ht="19.5" customHeight="1">
      <c r="A55" s="4"/>
      <c r="B55" s="3" t="s">
        <v>64</v>
      </c>
      <c r="C55" s="5"/>
      <c r="D55" s="16"/>
    </row>
    <row r="56" spans="1:4" s="6" customFormat="1" ht="19.5" customHeight="1">
      <c r="A56" s="4"/>
      <c r="B56" s="7" t="s">
        <v>59</v>
      </c>
      <c r="C56" s="5"/>
      <c r="D56" s="18" t="s">
        <v>204</v>
      </c>
    </row>
    <row r="57" spans="1:4" s="6" customFormat="1" ht="19.5" customHeight="1">
      <c r="A57" s="4"/>
      <c r="B57" s="7" t="s">
        <v>60</v>
      </c>
      <c r="C57" s="5"/>
      <c r="D57" s="16"/>
    </row>
    <row r="58" spans="1:4" s="6" customFormat="1" ht="19.5" customHeight="1">
      <c r="A58" s="4"/>
      <c r="B58" s="3" t="s">
        <v>61</v>
      </c>
      <c r="C58" s="5"/>
      <c r="D58" s="16"/>
    </row>
    <row r="59" spans="1:4" s="6" customFormat="1" ht="19.5" customHeight="1">
      <c r="A59" s="4"/>
      <c r="B59" s="3" t="s">
        <v>62</v>
      </c>
      <c r="C59" s="5"/>
      <c r="D59" s="16"/>
    </row>
    <row r="60" spans="1:4" s="6" customFormat="1" ht="19.5" customHeight="1">
      <c r="A60" s="4"/>
      <c r="B60" s="3" t="s">
        <v>63</v>
      </c>
      <c r="C60" s="5"/>
      <c r="D60" s="16"/>
    </row>
    <row r="61" spans="1:4" s="6" customFormat="1" ht="19.5" customHeight="1">
      <c r="A61" s="4"/>
      <c r="B61" s="3" t="s">
        <v>64</v>
      </c>
      <c r="C61" s="5"/>
      <c r="D61" s="16"/>
    </row>
    <row r="62" spans="1:4" s="6" customFormat="1" ht="19.5" customHeight="1">
      <c r="A62" s="69" t="s">
        <v>65</v>
      </c>
      <c r="B62" s="69"/>
      <c r="C62" s="69"/>
      <c r="D62" s="69"/>
    </row>
    <row r="63" spans="1:4" s="6" customFormat="1" ht="19.5" customHeight="1">
      <c r="A63" s="4" t="s">
        <v>150</v>
      </c>
      <c r="B63" s="7" t="s">
        <v>66</v>
      </c>
      <c r="C63" s="5" t="s">
        <v>5</v>
      </c>
      <c r="D63" s="5"/>
    </row>
    <row r="64" spans="1:4" s="6" customFormat="1" ht="19.5" customHeight="1">
      <c r="A64" s="4" t="s">
        <v>154</v>
      </c>
      <c r="B64" s="7" t="s">
        <v>67</v>
      </c>
      <c r="C64" s="8" t="s">
        <v>6</v>
      </c>
      <c r="D64" s="5"/>
    </row>
    <row r="65" spans="1:4" s="6" customFormat="1" ht="19.5" customHeight="1">
      <c r="A65" s="69" t="s">
        <v>68</v>
      </c>
      <c r="B65" s="69"/>
      <c r="C65" s="69"/>
      <c r="D65" s="69"/>
    </row>
    <row r="66" spans="1:4" s="6" customFormat="1" ht="19.5" customHeight="1">
      <c r="A66" s="4" t="s">
        <v>155</v>
      </c>
      <c r="B66" s="3" t="s">
        <v>69</v>
      </c>
      <c r="C66" s="5" t="s">
        <v>5</v>
      </c>
      <c r="D66" s="5"/>
    </row>
    <row r="67" spans="1:4" s="6" customFormat="1" ht="19.5" customHeight="1">
      <c r="A67" s="69" t="s">
        <v>70</v>
      </c>
      <c r="B67" s="69"/>
      <c r="C67" s="69"/>
      <c r="D67" s="69"/>
    </row>
    <row r="68" spans="1:4" s="6" customFormat="1" ht="19.5" customHeight="1">
      <c r="A68" s="4" t="s">
        <v>156</v>
      </c>
      <c r="B68" s="7" t="s">
        <v>71</v>
      </c>
      <c r="C68" s="5" t="s">
        <v>5</v>
      </c>
      <c r="D68" s="5"/>
    </row>
    <row r="69" spans="1:4" s="6" customFormat="1" ht="19.5" customHeight="1">
      <c r="A69" s="69" t="s">
        <v>72</v>
      </c>
      <c r="B69" s="69"/>
      <c r="C69" s="69"/>
      <c r="D69" s="69"/>
    </row>
    <row r="70" spans="1:4" s="6" customFormat="1" ht="19.5" customHeight="1">
      <c r="A70" s="4" t="s">
        <v>157</v>
      </c>
      <c r="B70" s="7" t="s">
        <v>73</v>
      </c>
      <c r="C70" s="5" t="s">
        <v>5</v>
      </c>
      <c r="D70" s="5"/>
    </row>
    <row r="71" spans="1:4" s="6" customFormat="1" ht="19.5" customHeight="1">
      <c r="A71" s="68" t="s">
        <v>74</v>
      </c>
      <c r="B71" s="68"/>
      <c r="C71" s="68"/>
      <c r="D71" s="68"/>
    </row>
    <row r="72" spans="1:4" s="6" customFormat="1" ht="19.5" customHeight="1">
      <c r="A72" s="4" t="s">
        <v>161</v>
      </c>
      <c r="B72" s="7" t="s">
        <v>75</v>
      </c>
      <c r="C72" s="5" t="s">
        <v>5</v>
      </c>
      <c r="D72" s="5"/>
    </row>
    <row r="73" spans="1:4" s="6" customFormat="1" ht="19.5" customHeight="1">
      <c r="A73" s="4" t="s">
        <v>162</v>
      </c>
      <c r="B73" s="7" t="s">
        <v>76</v>
      </c>
      <c r="C73" s="5" t="s">
        <v>32</v>
      </c>
      <c r="D73" s="5"/>
    </row>
    <row r="74" spans="1:4" s="6" customFormat="1" ht="19.5" customHeight="1">
      <c r="A74" s="69" t="s">
        <v>77</v>
      </c>
      <c r="B74" s="69"/>
      <c r="C74" s="69"/>
      <c r="D74" s="69"/>
    </row>
    <row r="75" spans="1:4" s="6" customFormat="1" ht="19.5" customHeight="1">
      <c r="A75" s="4" t="s">
        <v>163</v>
      </c>
      <c r="B75" s="7" t="s">
        <v>78</v>
      </c>
      <c r="C75" s="5" t="s">
        <v>5</v>
      </c>
      <c r="D75" s="5"/>
    </row>
    <row r="76" spans="1:4" s="6" customFormat="1" ht="19.5" customHeight="1">
      <c r="A76" s="69" t="s">
        <v>79</v>
      </c>
      <c r="B76" s="69"/>
      <c r="C76" s="69"/>
      <c r="D76" s="69"/>
    </row>
    <row r="77" spans="1:4" s="6" customFormat="1" ht="19.5" customHeight="1">
      <c r="A77" s="4" t="s">
        <v>164</v>
      </c>
      <c r="B77" s="3" t="s">
        <v>80</v>
      </c>
      <c r="C77" s="5" t="s">
        <v>5</v>
      </c>
      <c r="D77" s="7"/>
    </row>
    <row r="78" spans="1:4" s="6" customFormat="1" ht="19.5" customHeight="1">
      <c r="A78" s="69" t="s">
        <v>81</v>
      </c>
      <c r="B78" s="69"/>
      <c r="C78" s="69"/>
      <c r="D78" s="69"/>
    </row>
    <row r="79" spans="1:4" s="6" customFormat="1" ht="19.5" customHeight="1">
      <c r="A79" s="4" t="s">
        <v>165</v>
      </c>
      <c r="B79" s="3" t="s">
        <v>82</v>
      </c>
      <c r="C79" s="5" t="s">
        <v>5</v>
      </c>
      <c r="D79" s="5"/>
    </row>
    <row r="80" spans="1:4" s="6" customFormat="1" ht="19.5" customHeight="1">
      <c r="A80" s="69" t="s">
        <v>83</v>
      </c>
      <c r="B80" s="69"/>
      <c r="C80" s="69"/>
      <c r="D80" s="69"/>
    </row>
    <row r="81" spans="1:4" s="6" customFormat="1" ht="19.5" customHeight="1">
      <c r="A81" s="4" t="s">
        <v>166</v>
      </c>
      <c r="B81" s="3" t="s">
        <v>84</v>
      </c>
      <c r="C81" s="5" t="s">
        <v>5</v>
      </c>
      <c r="D81" s="8"/>
    </row>
    <row r="82" spans="1:4" s="6" customFormat="1" ht="19.5" customHeight="1">
      <c r="A82" s="68" t="s">
        <v>88</v>
      </c>
      <c r="B82" s="68"/>
      <c r="C82" s="68"/>
      <c r="D82" s="68"/>
    </row>
    <row r="83" spans="1:4" s="6" customFormat="1" ht="19.5" customHeight="1">
      <c r="A83" s="4" t="s">
        <v>167</v>
      </c>
      <c r="B83" s="3" t="s">
        <v>85</v>
      </c>
      <c r="C83" s="5" t="s">
        <v>5</v>
      </c>
      <c r="D83" s="8"/>
    </row>
    <row r="84" s="6" customFormat="1" ht="39.75" customHeight="1"/>
  </sheetData>
  <sheetProtection/>
  <mergeCells count="19">
    <mergeCell ref="B1:D1"/>
    <mergeCell ref="A82:D82"/>
    <mergeCell ref="A21:D21"/>
    <mergeCell ref="A31:D31"/>
    <mergeCell ref="A62:D62"/>
    <mergeCell ref="A65:D65"/>
    <mergeCell ref="A67:D67"/>
    <mergeCell ref="A69:D69"/>
    <mergeCell ref="A71:D71"/>
    <mergeCell ref="A74:D74"/>
    <mergeCell ref="A6:D6"/>
    <mergeCell ref="A11:D11"/>
    <mergeCell ref="A13:D13"/>
    <mergeCell ref="A76:D76"/>
    <mergeCell ref="A78:D78"/>
    <mergeCell ref="A80:D80"/>
    <mergeCell ref="A18:D18"/>
    <mergeCell ref="A8:D8"/>
    <mergeCell ref="A16:D16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1"/>
  <sheetViews>
    <sheetView zoomScalePageLayoutView="0" workbookViewId="0" topLeftCell="A97">
      <selection activeCell="D92" sqref="D92:E92"/>
    </sheetView>
  </sheetViews>
  <sheetFormatPr defaultColWidth="9.140625" defaultRowHeight="15"/>
  <cols>
    <col min="1" max="1" width="7.28125" style="1" bestFit="1" customWidth="1"/>
    <col min="2" max="2" width="48.140625" style="1" customWidth="1"/>
    <col min="3" max="3" width="9.00390625" style="1" bestFit="1" customWidth="1"/>
    <col min="4" max="4" width="21.140625" style="19" customWidth="1"/>
    <col min="5" max="5" width="20.57421875" style="19" customWidth="1"/>
    <col min="6" max="6" width="11.7109375" style="19" customWidth="1"/>
    <col min="7" max="7" width="36.57421875" style="43" customWidth="1"/>
    <col min="8" max="16384" width="9.140625" style="1" customWidth="1"/>
  </cols>
  <sheetData>
    <row r="1" spans="2:7" s="19" customFormat="1" ht="64.5" customHeight="1">
      <c r="B1" s="77" t="s">
        <v>251</v>
      </c>
      <c r="C1" s="77"/>
      <c r="D1" s="77"/>
      <c r="E1" s="39"/>
      <c r="F1" s="39"/>
      <c r="G1" s="41"/>
    </row>
    <row r="2" spans="2:7" s="19" customFormat="1" ht="24.75" customHeight="1">
      <c r="B2" s="21" t="str">
        <f>'2.1'!B3</f>
        <v>по адресу: Московская обл., г. Щелково,  ул.  Пролетарский,   д. 14.</v>
      </c>
      <c r="G2" s="41"/>
    </row>
    <row r="3" spans="1:7" s="6" customFormat="1" ht="61.5" customHeight="1">
      <c r="A3" s="2" t="s">
        <v>0</v>
      </c>
      <c r="B3" s="2" t="s">
        <v>1</v>
      </c>
      <c r="C3" s="2" t="s">
        <v>2</v>
      </c>
      <c r="D3" s="40" t="s">
        <v>280</v>
      </c>
      <c r="E3" s="40" t="s">
        <v>281</v>
      </c>
      <c r="F3" s="40" t="s">
        <v>282</v>
      </c>
      <c r="G3" s="33" t="s">
        <v>278</v>
      </c>
    </row>
    <row r="4" spans="1:7" s="6" customFormat="1" ht="19.5" customHeight="1">
      <c r="A4" s="4">
        <v>1</v>
      </c>
      <c r="B4" s="11" t="s">
        <v>4</v>
      </c>
      <c r="C4" s="5" t="s">
        <v>5</v>
      </c>
      <c r="D4" s="78" t="str">
        <f>'2.1'!D6</f>
        <v>27.03.2018 г.</v>
      </c>
      <c r="E4" s="79"/>
      <c r="F4" s="36"/>
      <c r="G4" s="29"/>
    </row>
    <row r="5" spans="1:7" s="6" customFormat="1" ht="19.5" customHeight="1">
      <c r="A5" s="4">
        <v>2</v>
      </c>
      <c r="B5" s="3" t="s">
        <v>89</v>
      </c>
      <c r="C5" s="5" t="s">
        <v>5</v>
      </c>
      <c r="D5" s="80" t="s">
        <v>222</v>
      </c>
      <c r="E5" s="81"/>
      <c r="F5" s="2"/>
      <c r="G5" s="29"/>
    </row>
    <row r="6" spans="1:7" s="6" customFormat="1" ht="19.5" customHeight="1">
      <c r="A6" s="4">
        <v>3</v>
      </c>
      <c r="B6" s="7" t="s">
        <v>62</v>
      </c>
      <c r="C6" s="5" t="s">
        <v>5</v>
      </c>
      <c r="D6" s="75" t="s">
        <v>277</v>
      </c>
      <c r="E6" s="76"/>
      <c r="F6" s="38"/>
      <c r="G6" s="29"/>
    </row>
    <row r="7" spans="1:7" s="6" customFormat="1" ht="19.5" customHeight="1">
      <c r="A7" s="4">
        <v>4</v>
      </c>
      <c r="B7" s="7" t="s">
        <v>90</v>
      </c>
      <c r="C7" s="8" t="s">
        <v>279</v>
      </c>
      <c r="D7" s="57">
        <v>4.26</v>
      </c>
      <c r="E7" s="57">
        <v>4.65</v>
      </c>
      <c r="F7" s="37">
        <v>13695.4</v>
      </c>
      <c r="G7" s="29">
        <f>(D7*6+E7*6)*F7</f>
        <v>732156.084</v>
      </c>
    </row>
    <row r="8" spans="1:7" s="6" customFormat="1" ht="89.25" customHeight="1">
      <c r="A8" s="4">
        <v>5</v>
      </c>
      <c r="B8" s="3" t="s">
        <v>170</v>
      </c>
      <c r="C8" s="5" t="s">
        <v>5</v>
      </c>
      <c r="D8" s="75" t="s">
        <v>283</v>
      </c>
      <c r="E8" s="72"/>
      <c r="F8" s="37"/>
      <c r="G8" s="29"/>
    </row>
    <row r="9" spans="1:7" s="6" customFormat="1" ht="19.5" customHeight="1">
      <c r="A9" s="4">
        <v>6</v>
      </c>
      <c r="B9" s="3" t="s">
        <v>171</v>
      </c>
      <c r="C9" s="5" t="s">
        <v>5</v>
      </c>
      <c r="D9" s="71" t="s">
        <v>223</v>
      </c>
      <c r="E9" s="72"/>
      <c r="F9" s="37"/>
      <c r="G9" s="29"/>
    </row>
    <row r="10" spans="1:7" s="6" customFormat="1" ht="31.5" customHeight="1">
      <c r="A10" s="4">
        <v>7</v>
      </c>
      <c r="B10" s="3" t="s">
        <v>91</v>
      </c>
      <c r="C10" s="5" t="s">
        <v>5</v>
      </c>
      <c r="D10" s="71" t="s">
        <v>224</v>
      </c>
      <c r="E10" s="72"/>
      <c r="F10" s="37"/>
      <c r="G10" s="29"/>
    </row>
    <row r="11" spans="1:7" s="6" customFormat="1" ht="15.75">
      <c r="A11" s="4">
        <v>8</v>
      </c>
      <c r="B11" s="3"/>
      <c r="C11" s="5"/>
      <c r="D11" s="57"/>
      <c r="E11" s="57"/>
      <c r="F11" s="37"/>
      <c r="G11" s="29"/>
    </row>
    <row r="12" spans="1:7" s="6" customFormat="1" ht="15.75">
      <c r="A12" s="4">
        <v>9</v>
      </c>
      <c r="B12" s="3" t="s">
        <v>89</v>
      </c>
      <c r="C12" s="5" t="s">
        <v>5</v>
      </c>
      <c r="D12" s="73" t="s">
        <v>225</v>
      </c>
      <c r="E12" s="74"/>
      <c r="F12" s="2"/>
      <c r="G12" s="29"/>
    </row>
    <row r="13" spans="1:7" s="6" customFormat="1" ht="31.5" customHeight="1">
      <c r="A13" s="4">
        <v>10</v>
      </c>
      <c r="B13" s="7" t="s">
        <v>62</v>
      </c>
      <c r="C13" s="5" t="s">
        <v>5</v>
      </c>
      <c r="D13" s="75" t="s">
        <v>277</v>
      </c>
      <c r="E13" s="76"/>
      <c r="F13" s="38"/>
      <c r="G13" s="29"/>
    </row>
    <row r="14" spans="1:7" ht="15.75">
      <c r="A14" s="4">
        <v>11</v>
      </c>
      <c r="B14" s="7" t="s">
        <v>90</v>
      </c>
      <c r="C14" s="5" t="s">
        <v>18</v>
      </c>
      <c r="D14" s="57">
        <v>6.23</v>
      </c>
      <c r="E14" s="57">
        <v>6.6</v>
      </c>
      <c r="F14" s="37">
        <v>13695.4</v>
      </c>
      <c r="G14" s="29">
        <f>(D14*6+E14*6)*F14</f>
        <v>1054271.8919999998</v>
      </c>
    </row>
    <row r="15" spans="1:7" ht="105" customHeight="1">
      <c r="A15" s="4">
        <v>12</v>
      </c>
      <c r="B15" s="3" t="s">
        <v>170</v>
      </c>
      <c r="C15" s="5" t="s">
        <v>5</v>
      </c>
      <c r="D15" s="75" t="s">
        <v>283</v>
      </c>
      <c r="E15" s="72"/>
      <c r="F15" s="37"/>
      <c r="G15" s="42"/>
    </row>
    <row r="16" spans="1:7" ht="47.25" customHeight="1">
      <c r="A16" s="4">
        <v>13</v>
      </c>
      <c r="B16" s="3" t="s">
        <v>171</v>
      </c>
      <c r="C16" s="5" t="s">
        <v>5</v>
      </c>
      <c r="D16" s="71" t="s">
        <v>226</v>
      </c>
      <c r="E16" s="72"/>
      <c r="F16" s="37"/>
      <c r="G16" s="42"/>
    </row>
    <row r="17" spans="1:7" ht="15.75">
      <c r="A17" s="4">
        <v>14</v>
      </c>
      <c r="B17" s="3" t="s">
        <v>91</v>
      </c>
      <c r="C17" s="5" t="s">
        <v>5</v>
      </c>
      <c r="D17" s="71" t="s">
        <v>227</v>
      </c>
      <c r="E17" s="72"/>
      <c r="F17" s="37"/>
      <c r="G17" s="42"/>
    </row>
    <row r="18" spans="1:7" ht="15.75">
      <c r="A18" s="4">
        <v>15</v>
      </c>
      <c r="B18" s="3"/>
      <c r="C18" s="5"/>
      <c r="D18" s="57"/>
      <c r="E18" s="57"/>
      <c r="F18" s="37"/>
      <c r="G18" s="42"/>
    </row>
    <row r="19" spans="1:7" ht="31.5" customHeight="1">
      <c r="A19" s="4">
        <v>16</v>
      </c>
      <c r="B19" s="3" t="s">
        <v>89</v>
      </c>
      <c r="C19" s="5" t="s">
        <v>5</v>
      </c>
      <c r="D19" s="73" t="s">
        <v>228</v>
      </c>
      <c r="E19" s="74"/>
      <c r="F19" s="2"/>
      <c r="G19" s="42"/>
    </row>
    <row r="20" spans="1:7" ht="15.75">
      <c r="A20" s="4">
        <v>17</v>
      </c>
      <c r="B20" s="7" t="s">
        <v>62</v>
      </c>
      <c r="C20" s="5" t="s">
        <v>5</v>
      </c>
      <c r="D20" s="75" t="s">
        <v>277</v>
      </c>
      <c r="E20" s="76"/>
      <c r="F20" s="38"/>
      <c r="G20" s="42"/>
    </row>
    <row r="21" spans="1:7" ht="15.75">
      <c r="A21" s="4">
        <v>18</v>
      </c>
      <c r="B21" s="7" t="s">
        <v>90</v>
      </c>
      <c r="C21" s="5" t="s">
        <v>18</v>
      </c>
      <c r="D21" s="57">
        <v>5.28</v>
      </c>
      <c r="E21" s="57">
        <v>5</v>
      </c>
      <c r="F21" s="37">
        <v>13695.4</v>
      </c>
      <c r="G21" s="29">
        <f>(D21*6+E21*6)*F21</f>
        <v>844732.272</v>
      </c>
    </row>
    <row r="22" spans="1:7" ht="107.25" customHeight="1">
      <c r="A22" s="4">
        <v>19</v>
      </c>
      <c r="B22" s="3" t="s">
        <v>170</v>
      </c>
      <c r="C22" s="5" t="s">
        <v>5</v>
      </c>
      <c r="D22" s="75" t="s">
        <v>283</v>
      </c>
      <c r="E22" s="72"/>
      <c r="F22" s="37"/>
      <c r="G22" s="42"/>
    </row>
    <row r="23" spans="1:7" ht="15.75">
      <c r="A23" s="4">
        <v>20</v>
      </c>
      <c r="B23" s="3" t="s">
        <v>171</v>
      </c>
      <c r="C23" s="5" t="s">
        <v>5</v>
      </c>
      <c r="D23" s="71" t="s">
        <v>223</v>
      </c>
      <c r="E23" s="72"/>
      <c r="F23" s="37"/>
      <c r="G23" s="42"/>
    </row>
    <row r="24" spans="1:7" ht="31.5" customHeight="1">
      <c r="A24" s="4">
        <v>21</v>
      </c>
      <c r="B24" s="3" t="s">
        <v>91</v>
      </c>
      <c r="C24" s="5" t="s">
        <v>5</v>
      </c>
      <c r="D24" s="82" t="s">
        <v>308</v>
      </c>
      <c r="E24" s="83"/>
      <c r="F24" s="37"/>
      <c r="G24" s="42"/>
    </row>
    <row r="25" spans="1:7" ht="15.75">
      <c r="A25" s="4">
        <v>22</v>
      </c>
      <c r="B25" s="3"/>
      <c r="C25" s="5"/>
      <c r="D25" s="57"/>
      <c r="E25" s="57"/>
      <c r="F25" s="37"/>
      <c r="G25" s="42"/>
    </row>
    <row r="26" spans="1:7" ht="31.5" customHeight="1">
      <c r="A26" s="4">
        <v>23</v>
      </c>
      <c r="B26" s="3" t="s">
        <v>89</v>
      </c>
      <c r="C26" s="5" t="s">
        <v>5</v>
      </c>
      <c r="D26" s="73" t="s">
        <v>229</v>
      </c>
      <c r="E26" s="74"/>
      <c r="F26" s="2"/>
      <c r="G26" s="42"/>
    </row>
    <row r="27" spans="1:7" ht="15.75">
      <c r="A27" s="4">
        <v>24</v>
      </c>
      <c r="B27" s="7" t="s">
        <v>62</v>
      </c>
      <c r="C27" s="5" t="s">
        <v>5</v>
      </c>
      <c r="D27" s="75" t="s">
        <v>277</v>
      </c>
      <c r="E27" s="76"/>
      <c r="F27" s="38"/>
      <c r="G27" s="42"/>
    </row>
    <row r="28" spans="1:7" ht="15.75">
      <c r="A28" s="4">
        <v>25</v>
      </c>
      <c r="B28" s="7" t="s">
        <v>90</v>
      </c>
      <c r="C28" s="5" t="s">
        <v>18</v>
      </c>
      <c r="D28" s="57">
        <v>1.49</v>
      </c>
      <c r="E28" s="57">
        <v>1.49</v>
      </c>
      <c r="F28" s="37">
        <v>13695.4</v>
      </c>
      <c r="G28" s="29">
        <f>(D28*6+E28*6)*F28</f>
        <v>244873.75199999998</v>
      </c>
    </row>
    <row r="29" spans="1:7" ht="105.75" customHeight="1">
      <c r="A29" s="4">
        <v>26</v>
      </c>
      <c r="B29" s="3" t="s">
        <v>170</v>
      </c>
      <c r="C29" s="5" t="s">
        <v>5</v>
      </c>
      <c r="D29" s="75" t="s">
        <v>283</v>
      </c>
      <c r="E29" s="72"/>
      <c r="F29" s="37"/>
      <c r="G29" s="42"/>
    </row>
    <row r="30" spans="1:7" ht="15.75">
      <c r="A30" s="4">
        <v>27</v>
      </c>
      <c r="B30" s="3" t="s">
        <v>171</v>
      </c>
      <c r="C30" s="5" t="s">
        <v>5</v>
      </c>
      <c r="D30" s="71" t="s">
        <v>223</v>
      </c>
      <c r="E30" s="72"/>
      <c r="F30" s="37"/>
      <c r="G30" s="42"/>
    </row>
    <row r="31" spans="1:7" ht="15.75">
      <c r="A31" s="4">
        <v>28</v>
      </c>
      <c r="B31" s="3" t="s">
        <v>91</v>
      </c>
      <c r="C31" s="5" t="s">
        <v>5</v>
      </c>
      <c r="D31" s="71" t="s">
        <v>227</v>
      </c>
      <c r="E31" s="72"/>
      <c r="F31" s="37"/>
      <c r="G31" s="42"/>
    </row>
    <row r="32" spans="1:7" ht="15.75">
      <c r="A32" s="4">
        <v>29</v>
      </c>
      <c r="B32" s="3"/>
      <c r="C32" s="5"/>
      <c r="D32" s="57"/>
      <c r="E32" s="57"/>
      <c r="F32" s="37"/>
      <c r="G32" s="42"/>
    </row>
    <row r="33" spans="1:7" ht="47.25" customHeight="1">
      <c r="A33" s="4">
        <v>30</v>
      </c>
      <c r="B33" s="3" t="s">
        <v>89</v>
      </c>
      <c r="C33" s="5" t="s">
        <v>5</v>
      </c>
      <c r="D33" s="73" t="s">
        <v>230</v>
      </c>
      <c r="E33" s="74"/>
      <c r="F33" s="2"/>
      <c r="G33" s="42"/>
    </row>
    <row r="34" spans="1:7" ht="15.75">
      <c r="A34" s="4">
        <v>31</v>
      </c>
      <c r="B34" s="7" t="s">
        <v>62</v>
      </c>
      <c r="C34" s="5" t="s">
        <v>5</v>
      </c>
      <c r="D34" s="75" t="s">
        <v>277</v>
      </c>
      <c r="E34" s="76"/>
      <c r="F34" s="38"/>
      <c r="G34" s="42"/>
    </row>
    <row r="35" spans="1:7" ht="15.75">
      <c r="A35" s="4">
        <v>32</v>
      </c>
      <c r="B35" s="7" t="s">
        <v>90</v>
      </c>
      <c r="C35" s="5" t="s">
        <v>18</v>
      </c>
      <c r="D35" s="57">
        <v>2.21</v>
      </c>
      <c r="E35" s="57">
        <v>2.75</v>
      </c>
      <c r="F35" s="37">
        <v>13695.4</v>
      </c>
      <c r="G35" s="29">
        <f>(D35*6+E35*6)*F35</f>
        <v>407575.10399999993</v>
      </c>
    </row>
    <row r="36" spans="1:7" ht="111.75" customHeight="1">
      <c r="A36" s="4">
        <v>33</v>
      </c>
      <c r="B36" s="3" t="s">
        <v>170</v>
      </c>
      <c r="C36" s="5" t="s">
        <v>5</v>
      </c>
      <c r="D36" s="75" t="s">
        <v>283</v>
      </c>
      <c r="E36" s="72"/>
      <c r="F36" s="37"/>
      <c r="G36" s="42"/>
    </row>
    <row r="37" spans="1:7" ht="31.5" customHeight="1">
      <c r="A37" s="4">
        <v>34</v>
      </c>
      <c r="B37" s="3" t="s">
        <v>171</v>
      </c>
      <c r="C37" s="5" t="s">
        <v>5</v>
      </c>
      <c r="D37" s="71" t="s">
        <v>231</v>
      </c>
      <c r="E37" s="72"/>
      <c r="F37" s="37"/>
      <c r="G37" s="42"/>
    </row>
    <row r="38" spans="1:7" ht="15.75">
      <c r="A38" s="4">
        <v>35</v>
      </c>
      <c r="B38" s="3" t="s">
        <v>91</v>
      </c>
      <c r="C38" s="5" t="s">
        <v>5</v>
      </c>
      <c r="D38" s="71" t="s">
        <v>227</v>
      </c>
      <c r="E38" s="72"/>
      <c r="F38" s="37"/>
      <c r="G38" s="42"/>
    </row>
    <row r="39" spans="1:7" ht="15.75">
      <c r="A39" s="4">
        <v>36</v>
      </c>
      <c r="B39" s="3"/>
      <c r="C39" s="5"/>
      <c r="D39" s="57"/>
      <c r="E39" s="57"/>
      <c r="F39" s="37"/>
      <c r="G39" s="42"/>
    </row>
    <row r="40" spans="1:7" ht="47.25" customHeight="1">
      <c r="A40" s="4">
        <v>37</v>
      </c>
      <c r="B40" s="3" t="s">
        <v>89</v>
      </c>
      <c r="C40" s="5" t="s">
        <v>5</v>
      </c>
      <c r="D40" s="73" t="s">
        <v>232</v>
      </c>
      <c r="E40" s="74"/>
      <c r="F40" s="2"/>
      <c r="G40" s="42"/>
    </row>
    <row r="41" spans="1:7" ht="15.75">
      <c r="A41" s="4">
        <v>38</v>
      </c>
      <c r="B41" s="7" t="s">
        <v>62</v>
      </c>
      <c r="C41" s="5" t="s">
        <v>5</v>
      </c>
      <c r="D41" s="75" t="s">
        <v>277</v>
      </c>
      <c r="E41" s="76"/>
      <c r="F41" s="38"/>
      <c r="G41" s="42"/>
    </row>
    <row r="42" spans="1:7" ht="15.75">
      <c r="A42" s="4">
        <v>39</v>
      </c>
      <c r="B42" s="7" t="s">
        <v>90</v>
      </c>
      <c r="C42" s="5" t="s">
        <v>18</v>
      </c>
      <c r="D42" s="57">
        <v>1.78</v>
      </c>
      <c r="E42" s="57">
        <v>1.8</v>
      </c>
      <c r="F42" s="37">
        <v>13695.4</v>
      </c>
      <c r="G42" s="29">
        <f>(D42*6+E42*6)*F42</f>
        <v>294177.192</v>
      </c>
    </row>
    <row r="43" spans="1:7" ht="109.5" customHeight="1">
      <c r="A43" s="4">
        <v>40</v>
      </c>
      <c r="B43" s="3" t="s">
        <v>170</v>
      </c>
      <c r="C43" s="5" t="s">
        <v>5</v>
      </c>
      <c r="D43" s="75" t="s">
        <v>283</v>
      </c>
      <c r="E43" s="72"/>
      <c r="F43" s="37"/>
      <c r="G43" s="42"/>
    </row>
    <row r="44" spans="1:7" ht="31.5" customHeight="1">
      <c r="A44" s="4">
        <v>41</v>
      </c>
      <c r="B44" s="3" t="s">
        <v>171</v>
      </c>
      <c r="C44" s="5" t="s">
        <v>5</v>
      </c>
      <c r="D44" s="71" t="s">
        <v>231</v>
      </c>
      <c r="E44" s="72"/>
      <c r="F44" s="37"/>
      <c r="G44" s="42"/>
    </row>
    <row r="45" spans="1:7" ht="15.75">
      <c r="A45" s="4">
        <v>42</v>
      </c>
      <c r="B45" s="3" t="s">
        <v>91</v>
      </c>
      <c r="C45" s="5" t="s">
        <v>5</v>
      </c>
      <c r="D45" s="71" t="s">
        <v>227</v>
      </c>
      <c r="E45" s="72"/>
      <c r="F45" s="37"/>
      <c r="G45" s="42"/>
    </row>
    <row r="46" spans="1:7" ht="15.75">
      <c r="A46" s="4">
        <v>43</v>
      </c>
      <c r="B46" s="3"/>
      <c r="C46" s="5"/>
      <c r="D46" s="57"/>
      <c r="E46" s="57"/>
      <c r="F46" s="37"/>
      <c r="G46" s="42"/>
    </row>
    <row r="47" spans="1:7" ht="93" customHeight="1">
      <c r="A47" s="4">
        <v>44</v>
      </c>
      <c r="B47" s="3" t="s">
        <v>89</v>
      </c>
      <c r="C47" s="5" t="s">
        <v>5</v>
      </c>
      <c r="D47" s="73" t="s">
        <v>233</v>
      </c>
      <c r="E47" s="74"/>
      <c r="F47" s="2"/>
      <c r="G47" s="42"/>
    </row>
    <row r="48" spans="1:7" ht="15.75">
      <c r="A48" s="4">
        <v>45</v>
      </c>
      <c r="B48" s="7" t="s">
        <v>62</v>
      </c>
      <c r="C48" s="5" t="s">
        <v>5</v>
      </c>
      <c r="D48" s="75" t="s">
        <v>277</v>
      </c>
      <c r="E48" s="76"/>
      <c r="F48" s="38"/>
      <c r="G48" s="42"/>
    </row>
    <row r="49" spans="1:7" ht="15.75">
      <c r="A49" s="4">
        <v>46</v>
      </c>
      <c r="B49" s="7" t="s">
        <v>90</v>
      </c>
      <c r="C49" s="5" t="s">
        <v>18</v>
      </c>
      <c r="D49" s="57">
        <v>4.53</v>
      </c>
      <c r="E49" s="57">
        <v>4.53</v>
      </c>
      <c r="F49" s="37">
        <v>13695.4</v>
      </c>
      <c r="G49" s="29">
        <f>(D49*6+E49*6)*F49</f>
        <v>744481.944</v>
      </c>
    </row>
    <row r="50" spans="1:7" ht="103.5" customHeight="1">
      <c r="A50" s="4">
        <v>47</v>
      </c>
      <c r="B50" s="3" t="s">
        <v>170</v>
      </c>
      <c r="C50" s="5" t="s">
        <v>5</v>
      </c>
      <c r="D50" s="75" t="s">
        <v>283</v>
      </c>
      <c r="E50" s="72"/>
      <c r="F50" s="37"/>
      <c r="G50" s="42"/>
    </row>
    <row r="51" spans="1:7" ht="31.5" customHeight="1">
      <c r="A51" s="4">
        <v>48</v>
      </c>
      <c r="B51" s="3" t="s">
        <v>171</v>
      </c>
      <c r="C51" s="5" t="s">
        <v>5</v>
      </c>
      <c r="D51" s="71" t="s">
        <v>231</v>
      </c>
      <c r="E51" s="72"/>
      <c r="F51" s="37"/>
      <c r="G51" s="42"/>
    </row>
    <row r="52" spans="1:7" ht="15.75">
      <c r="A52" s="4">
        <v>49</v>
      </c>
      <c r="B52" s="3" t="s">
        <v>91</v>
      </c>
      <c r="C52" s="5" t="s">
        <v>5</v>
      </c>
      <c r="D52" s="71" t="s">
        <v>227</v>
      </c>
      <c r="E52" s="72"/>
      <c r="F52" s="37"/>
      <c r="G52" s="42"/>
    </row>
    <row r="53" spans="1:7" ht="15.75">
      <c r="A53" s="4">
        <v>50</v>
      </c>
      <c r="B53" s="3"/>
      <c r="C53" s="5"/>
      <c r="D53" s="57"/>
      <c r="E53" s="57"/>
      <c r="F53" s="37"/>
      <c r="G53" s="42"/>
    </row>
    <row r="54" spans="1:7" ht="31.5" customHeight="1">
      <c r="A54" s="4">
        <v>51</v>
      </c>
      <c r="B54" s="3" t="s">
        <v>89</v>
      </c>
      <c r="C54" s="5" t="s">
        <v>5</v>
      </c>
      <c r="D54" s="73" t="s">
        <v>234</v>
      </c>
      <c r="E54" s="74"/>
      <c r="F54" s="2"/>
      <c r="G54" s="42"/>
    </row>
    <row r="55" spans="1:7" ht="15.75">
      <c r="A55" s="4">
        <v>52</v>
      </c>
      <c r="B55" s="7" t="s">
        <v>62</v>
      </c>
      <c r="C55" s="5" t="s">
        <v>5</v>
      </c>
      <c r="D55" s="75" t="s">
        <v>277</v>
      </c>
      <c r="E55" s="76"/>
      <c r="F55" s="37"/>
      <c r="G55" s="42"/>
    </row>
    <row r="56" spans="1:7" ht="15.75">
      <c r="A56" s="4">
        <v>53</v>
      </c>
      <c r="B56" s="7" t="s">
        <v>90</v>
      </c>
      <c r="C56" s="5" t="s">
        <v>18</v>
      </c>
      <c r="D56" s="57">
        <v>0</v>
      </c>
      <c r="E56" s="57">
        <v>0</v>
      </c>
      <c r="F56" s="37">
        <v>13695.4</v>
      </c>
      <c r="G56" s="29">
        <f>(D56*6+E56*6)*F56</f>
        <v>0</v>
      </c>
    </row>
    <row r="57" spans="1:7" ht="107.25" customHeight="1">
      <c r="A57" s="4">
        <v>54</v>
      </c>
      <c r="B57" s="3" t="s">
        <v>170</v>
      </c>
      <c r="C57" s="5" t="s">
        <v>5</v>
      </c>
      <c r="D57" s="75" t="s">
        <v>283</v>
      </c>
      <c r="E57" s="72"/>
      <c r="F57" s="37"/>
      <c r="G57" s="42"/>
    </row>
    <row r="58" spans="1:7" ht="31.5" customHeight="1">
      <c r="A58" s="4">
        <v>55</v>
      </c>
      <c r="B58" s="3" t="s">
        <v>171</v>
      </c>
      <c r="C58" s="5" t="s">
        <v>5</v>
      </c>
      <c r="D58" s="71" t="s">
        <v>231</v>
      </c>
      <c r="E58" s="72"/>
      <c r="F58" s="37"/>
      <c r="G58" s="42"/>
    </row>
    <row r="59" spans="1:7" ht="31.5" customHeight="1">
      <c r="A59" s="4">
        <v>56</v>
      </c>
      <c r="B59" s="3" t="s">
        <v>91</v>
      </c>
      <c r="C59" s="5" t="s">
        <v>5</v>
      </c>
      <c r="D59" s="71" t="s">
        <v>224</v>
      </c>
      <c r="E59" s="72"/>
      <c r="F59" s="37"/>
      <c r="G59" s="42"/>
    </row>
    <row r="60" spans="1:7" ht="15.75">
      <c r="A60" s="4">
        <v>57</v>
      </c>
      <c r="B60" s="3"/>
      <c r="C60" s="5"/>
      <c r="D60" s="57"/>
      <c r="E60" s="57"/>
      <c r="F60" s="37"/>
      <c r="G60" s="42"/>
    </row>
    <row r="61" spans="1:7" ht="15.75">
      <c r="A61" s="4">
        <v>58</v>
      </c>
      <c r="B61" s="3" t="s">
        <v>89</v>
      </c>
      <c r="C61" s="5" t="s">
        <v>5</v>
      </c>
      <c r="D61" s="73" t="s">
        <v>235</v>
      </c>
      <c r="E61" s="74"/>
      <c r="F61" s="2"/>
      <c r="G61" s="42"/>
    </row>
    <row r="62" spans="1:7" ht="15.75">
      <c r="A62" s="4">
        <v>59</v>
      </c>
      <c r="B62" s="7" t="s">
        <v>62</v>
      </c>
      <c r="C62" s="5" t="s">
        <v>5</v>
      </c>
      <c r="D62" s="75" t="s">
        <v>277</v>
      </c>
      <c r="E62" s="76"/>
      <c r="F62" s="38"/>
      <c r="G62" s="42"/>
    </row>
    <row r="63" spans="1:7" ht="15.75">
      <c r="A63" s="4">
        <v>60</v>
      </c>
      <c r="B63" s="7" t="s">
        <v>90</v>
      </c>
      <c r="C63" s="5" t="s">
        <v>18</v>
      </c>
      <c r="D63" s="57">
        <v>0.06</v>
      </c>
      <c r="E63" s="57">
        <v>0.06</v>
      </c>
      <c r="F63" s="37">
        <v>13695.4</v>
      </c>
      <c r="G63" s="29">
        <f>(D63*6+E63*6)*F63</f>
        <v>9860.688</v>
      </c>
    </row>
    <row r="64" spans="1:7" ht="104.25" customHeight="1">
      <c r="A64" s="4">
        <v>61</v>
      </c>
      <c r="B64" s="3" t="s">
        <v>170</v>
      </c>
      <c r="C64" s="5" t="s">
        <v>5</v>
      </c>
      <c r="D64" s="75" t="s">
        <v>283</v>
      </c>
      <c r="E64" s="72"/>
      <c r="F64" s="37"/>
      <c r="G64" s="42"/>
    </row>
    <row r="65" spans="1:7" ht="15.75">
      <c r="A65" s="4">
        <v>62</v>
      </c>
      <c r="B65" s="3" t="s">
        <v>171</v>
      </c>
      <c r="C65" s="5" t="s">
        <v>5</v>
      </c>
      <c r="D65" s="71" t="s">
        <v>236</v>
      </c>
      <c r="E65" s="72"/>
      <c r="F65" s="37"/>
      <c r="G65" s="42"/>
    </row>
    <row r="66" spans="1:7" ht="45" customHeight="1">
      <c r="A66" s="4">
        <v>63</v>
      </c>
      <c r="B66" s="3" t="s">
        <v>91</v>
      </c>
      <c r="C66" s="5" t="s">
        <v>5</v>
      </c>
      <c r="D66" s="71" t="s">
        <v>237</v>
      </c>
      <c r="E66" s="72"/>
      <c r="F66" s="37"/>
      <c r="G66" s="42"/>
    </row>
    <row r="67" spans="1:7" ht="45" customHeight="1">
      <c r="A67" s="4">
        <v>64</v>
      </c>
      <c r="B67" s="3"/>
      <c r="C67" s="5"/>
      <c r="D67" s="57"/>
      <c r="E67" s="57"/>
      <c r="F67" s="37"/>
      <c r="G67" s="42"/>
    </row>
    <row r="68" spans="1:7" ht="47.25" customHeight="1">
      <c r="A68" s="4">
        <v>65</v>
      </c>
      <c r="B68" s="3" t="s">
        <v>89</v>
      </c>
      <c r="C68" s="5" t="s">
        <v>5</v>
      </c>
      <c r="D68" s="73" t="s">
        <v>238</v>
      </c>
      <c r="E68" s="74"/>
      <c r="F68" s="2"/>
      <c r="G68" s="42"/>
    </row>
    <row r="69" spans="1:7" ht="15.75">
      <c r="A69" s="4">
        <v>66</v>
      </c>
      <c r="B69" s="7" t="s">
        <v>62</v>
      </c>
      <c r="C69" s="5" t="s">
        <v>5</v>
      </c>
      <c r="D69" s="75" t="s">
        <v>277</v>
      </c>
      <c r="E69" s="76"/>
      <c r="F69" s="38"/>
      <c r="G69" s="42"/>
    </row>
    <row r="70" spans="1:7" ht="15.75">
      <c r="A70" s="4">
        <v>67</v>
      </c>
      <c r="B70" s="7" t="s">
        <v>90</v>
      </c>
      <c r="C70" s="5" t="s">
        <v>18</v>
      </c>
      <c r="D70" s="57">
        <v>0.14</v>
      </c>
      <c r="E70" s="57">
        <v>0.14</v>
      </c>
      <c r="F70" s="37">
        <v>13695.4</v>
      </c>
      <c r="G70" s="29">
        <f>(D70*6+E70*6)*F70</f>
        <v>23008.272</v>
      </c>
    </row>
    <row r="71" spans="1:7" ht="114" customHeight="1">
      <c r="A71" s="4">
        <v>68</v>
      </c>
      <c r="B71" s="3" t="s">
        <v>170</v>
      </c>
      <c r="C71" s="5" t="s">
        <v>5</v>
      </c>
      <c r="D71" s="75" t="s">
        <v>283</v>
      </c>
      <c r="E71" s="72"/>
      <c r="F71" s="37"/>
      <c r="G71" s="42"/>
    </row>
    <row r="72" spans="1:7" ht="31.5" customHeight="1">
      <c r="A72" s="4">
        <v>69</v>
      </c>
      <c r="B72" s="3" t="s">
        <v>171</v>
      </c>
      <c r="C72" s="5" t="s">
        <v>5</v>
      </c>
      <c r="D72" s="71" t="s">
        <v>239</v>
      </c>
      <c r="E72" s="72"/>
      <c r="F72" s="37"/>
      <c r="G72" s="42"/>
    </row>
    <row r="73" spans="1:7" ht="15.75">
      <c r="A73" s="4">
        <v>70</v>
      </c>
      <c r="B73" s="3" t="s">
        <v>91</v>
      </c>
      <c r="C73" s="5" t="s">
        <v>5</v>
      </c>
      <c r="D73" s="71" t="s">
        <v>227</v>
      </c>
      <c r="E73" s="72"/>
      <c r="F73" s="37"/>
      <c r="G73" s="42"/>
    </row>
    <row r="74" spans="1:7" ht="15.75">
      <c r="A74" s="4">
        <v>71</v>
      </c>
      <c r="B74" s="3"/>
      <c r="C74" s="5"/>
      <c r="D74" s="57"/>
      <c r="E74" s="57"/>
      <c r="F74" s="37"/>
      <c r="G74" s="42"/>
    </row>
    <row r="75" spans="1:7" ht="31.5" customHeight="1">
      <c r="A75" s="4">
        <v>72</v>
      </c>
      <c r="B75" s="3" t="s">
        <v>89</v>
      </c>
      <c r="C75" s="5" t="s">
        <v>5</v>
      </c>
      <c r="D75" s="73" t="s">
        <v>240</v>
      </c>
      <c r="E75" s="74"/>
      <c r="F75" s="2"/>
      <c r="G75" s="42"/>
    </row>
    <row r="76" spans="1:7" ht="15.75">
      <c r="A76" s="4">
        <v>73</v>
      </c>
      <c r="B76" s="7" t="s">
        <v>62</v>
      </c>
      <c r="C76" s="5" t="s">
        <v>5</v>
      </c>
      <c r="D76" s="75" t="s">
        <v>277</v>
      </c>
      <c r="E76" s="76"/>
      <c r="F76" s="37"/>
      <c r="G76" s="42"/>
    </row>
    <row r="77" spans="1:7" ht="15.75">
      <c r="A77" s="4">
        <v>74</v>
      </c>
      <c r="B77" s="7" t="s">
        <v>90</v>
      </c>
      <c r="C77" s="5" t="s">
        <v>18</v>
      </c>
      <c r="D77" s="57">
        <v>0.04</v>
      </c>
      <c r="E77" s="57">
        <v>0.04</v>
      </c>
      <c r="F77" s="37">
        <v>13695.4</v>
      </c>
      <c r="G77" s="29">
        <f>(D77*6+E77*6)*F77</f>
        <v>6573.7919999999995</v>
      </c>
    </row>
    <row r="78" spans="1:7" ht="100.5" customHeight="1">
      <c r="A78" s="4">
        <v>75</v>
      </c>
      <c r="B78" s="3" t="s">
        <v>170</v>
      </c>
      <c r="C78" s="5" t="s">
        <v>5</v>
      </c>
      <c r="D78" s="75" t="s">
        <v>283</v>
      </c>
      <c r="E78" s="72"/>
      <c r="F78" s="37"/>
      <c r="G78" s="42"/>
    </row>
    <row r="79" spans="1:7" ht="15.75">
      <c r="A79" s="4">
        <v>76</v>
      </c>
      <c r="B79" s="3" t="s">
        <v>171</v>
      </c>
      <c r="C79" s="5" t="s">
        <v>5</v>
      </c>
      <c r="D79" s="71" t="s">
        <v>241</v>
      </c>
      <c r="E79" s="72"/>
      <c r="F79" s="37"/>
      <c r="G79" s="42"/>
    </row>
    <row r="80" spans="1:7" ht="15.75">
      <c r="A80" s="4">
        <v>77</v>
      </c>
      <c r="B80" s="3" t="s">
        <v>91</v>
      </c>
      <c r="C80" s="5" t="s">
        <v>5</v>
      </c>
      <c r="D80" s="71" t="s">
        <v>227</v>
      </c>
      <c r="E80" s="72"/>
      <c r="F80" s="37"/>
      <c r="G80" s="42"/>
    </row>
    <row r="81" spans="1:7" ht="15.75">
      <c r="A81" s="4">
        <v>78</v>
      </c>
      <c r="B81" s="3"/>
      <c r="C81" s="5"/>
      <c r="D81" s="57"/>
      <c r="E81" s="57"/>
      <c r="F81" s="37"/>
      <c r="G81" s="42"/>
    </row>
    <row r="82" spans="1:7" ht="31.5" customHeight="1">
      <c r="A82" s="4">
        <v>79</v>
      </c>
      <c r="B82" s="3" t="s">
        <v>89</v>
      </c>
      <c r="C82" s="5" t="s">
        <v>5</v>
      </c>
      <c r="D82" s="73" t="s">
        <v>242</v>
      </c>
      <c r="E82" s="74"/>
      <c r="F82" s="2"/>
      <c r="G82" s="42"/>
    </row>
    <row r="83" spans="1:7" ht="15.75">
      <c r="A83" s="4">
        <v>80</v>
      </c>
      <c r="B83" s="7" t="s">
        <v>62</v>
      </c>
      <c r="C83" s="5" t="s">
        <v>5</v>
      </c>
      <c r="D83" s="75" t="s">
        <v>277</v>
      </c>
      <c r="E83" s="76"/>
      <c r="F83" s="38"/>
      <c r="G83" s="42"/>
    </row>
    <row r="84" spans="1:7" ht="15.75">
      <c r="A84" s="4">
        <v>81</v>
      </c>
      <c r="B84" s="7" t="s">
        <v>90</v>
      </c>
      <c r="C84" s="5" t="s">
        <v>18</v>
      </c>
      <c r="D84" s="57">
        <v>0</v>
      </c>
      <c r="E84" s="57">
        <v>0</v>
      </c>
      <c r="F84" s="37">
        <v>13695.4</v>
      </c>
      <c r="G84" s="29">
        <f>(D84*6+E84*6)*F84</f>
        <v>0</v>
      </c>
    </row>
    <row r="85" spans="1:7" ht="98.25" customHeight="1">
      <c r="A85" s="4">
        <v>82</v>
      </c>
      <c r="B85" s="3" t="s">
        <v>170</v>
      </c>
      <c r="C85" s="5" t="s">
        <v>5</v>
      </c>
      <c r="D85" s="75" t="s">
        <v>283</v>
      </c>
      <c r="E85" s="72"/>
      <c r="F85" s="37"/>
      <c r="G85" s="42"/>
    </row>
    <row r="86" spans="1:7" ht="15.75">
      <c r="A86" s="4">
        <v>83</v>
      </c>
      <c r="B86" s="3" t="s">
        <v>171</v>
      </c>
      <c r="C86" s="5" t="s">
        <v>5</v>
      </c>
      <c r="D86" s="71" t="s">
        <v>241</v>
      </c>
      <c r="E86" s="72"/>
      <c r="F86" s="37"/>
      <c r="G86" s="42"/>
    </row>
    <row r="87" spans="1:7" ht="31.5" customHeight="1">
      <c r="A87" s="4">
        <v>84</v>
      </c>
      <c r="B87" s="3" t="s">
        <v>91</v>
      </c>
      <c r="C87" s="5" t="s">
        <v>5</v>
      </c>
      <c r="D87" s="71" t="s">
        <v>224</v>
      </c>
      <c r="E87" s="72"/>
      <c r="F87" s="37"/>
      <c r="G87" s="42"/>
    </row>
    <row r="88" spans="1:7" ht="15.75">
      <c r="A88" s="4">
        <v>85</v>
      </c>
      <c r="B88" s="3"/>
      <c r="C88" s="5"/>
      <c r="D88" s="57"/>
      <c r="E88" s="57"/>
      <c r="F88" s="37"/>
      <c r="G88" s="42"/>
    </row>
    <row r="89" spans="1:7" ht="63" customHeight="1">
      <c r="A89" s="4">
        <v>86</v>
      </c>
      <c r="B89" s="3" t="s">
        <v>89</v>
      </c>
      <c r="C89" s="5" t="s">
        <v>5</v>
      </c>
      <c r="D89" s="73" t="s">
        <v>243</v>
      </c>
      <c r="E89" s="74"/>
      <c r="F89" s="2"/>
      <c r="G89" s="42"/>
    </row>
    <row r="90" spans="1:7" ht="15.75">
      <c r="A90" s="4">
        <v>87</v>
      </c>
      <c r="B90" s="7" t="s">
        <v>62</v>
      </c>
      <c r="C90" s="5" t="s">
        <v>5</v>
      </c>
      <c r="D90" s="75" t="s">
        <v>277</v>
      </c>
      <c r="E90" s="76"/>
      <c r="F90" s="38"/>
      <c r="G90" s="42"/>
    </row>
    <row r="91" spans="1:7" ht="15.75">
      <c r="A91" s="4">
        <v>88</v>
      </c>
      <c r="B91" s="7" t="s">
        <v>90</v>
      </c>
      <c r="C91" s="5" t="s">
        <v>18</v>
      </c>
      <c r="D91" s="57">
        <v>3.88</v>
      </c>
      <c r="E91" s="57">
        <v>3.88</v>
      </c>
      <c r="F91" s="37">
        <v>13695.4</v>
      </c>
      <c r="G91" s="29">
        <f>(D91*6+E91*6)*F91</f>
        <v>637657.824</v>
      </c>
    </row>
    <row r="92" spans="1:7" ht="104.25" customHeight="1">
      <c r="A92" s="4">
        <v>89</v>
      </c>
      <c r="B92" s="3" t="s">
        <v>170</v>
      </c>
      <c r="C92" s="5" t="s">
        <v>5</v>
      </c>
      <c r="D92" s="75" t="s">
        <v>283</v>
      </c>
      <c r="E92" s="72"/>
      <c r="F92" s="37"/>
      <c r="G92" s="42"/>
    </row>
    <row r="93" spans="1:7" ht="15.75">
      <c r="A93" s="4">
        <v>90</v>
      </c>
      <c r="B93" s="3" t="s">
        <v>171</v>
      </c>
      <c r="C93" s="5" t="s">
        <v>5</v>
      </c>
      <c r="D93" s="71" t="s">
        <v>244</v>
      </c>
      <c r="E93" s="72"/>
      <c r="F93" s="37"/>
      <c r="G93" s="42"/>
    </row>
    <row r="94" spans="1:7" ht="15.75">
      <c r="A94" s="4">
        <v>91</v>
      </c>
      <c r="B94" s="3" t="s">
        <v>91</v>
      </c>
      <c r="C94" s="5" t="s">
        <v>5</v>
      </c>
      <c r="D94" s="75" t="s">
        <v>309</v>
      </c>
      <c r="E94" s="72"/>
      <c r="F94" s="37"/>
      <c r="G94" s="42"/>
    </row>
    <row r="95" spans="1:7" ht="15.75">
      <c r="A95" s="4">
        <v>92</v>
      </c>
      <c r="B95" s="3"/>
      <c r="C95" s="5"/>
      <c r="D95" s="57"/>
      <c r="E95" s="57"/>
      <c r="F95" s="37"/>
      <c r="G95" s="42"/>
    </row>
    <row r="96" spans="1:7" ht="47.25" customHeight="1">
      <c r="A96" s="4">
        <v>93</v>
      </c>
      <c r="B96" s="3" t="s">
        <v>89</v>
      </c>
      <c r="C96" s="5" t="s">
        <v>5</v>
      </c>
      <c r="D96" s="73" t="s">
        <v>245</v>
      </c>
      <c r="E96" s="74"/>
      <c r="F96" s="2"/>
      <c r="G96" s="42"/>
    </row>
    <row r="97" spans="1:7" ht="15.75">
      <c r="A97" s="4">
        <v>94</v>
      </c>
      <c r="B97" s="7" t="s">
        <v>62</v>
      </c>
      <c r="C97" s="5" t="s">
        <v>5</v>
      </c>
      <c r="D97" s="75" t="s">
        <v>277</v>
      </c>
      <c r="E97" s="76"/>
      <c r="F97" s="38"/>
      <c r="G97" s="42"/>
    </row>
    <row r="98" spans="1:7" ht="15.75">
      <c r="A98" s="4">
        <v>95</v>
      </c>
      <c r="B98" s="7" t="s">
        <v>90</v>
      </c>
      <c r="C98" s="5" t="s">
        <v>18</v>
      </c>
      <c r="D98" s="57">
        <v>0.11</v>
      </c>
      <c r="E98" s="57">
        <v>0.45</v>
      </c>
      <c r="F98" s="37">
        <v>13695.4</v>
      </c>
      <c r="G98" s="29">
        <f>(D98*6+E98*6)*F98</f>
        <v>46016.544</v>
      </c>
    </row>
    <row r="99" spans="1:7" ht="88.5" customHeight="1">
      <c r="A99" s="4">
        <v>96</v>
      </c>
      <c r="B99" s="3" t="s">
        <v>170</v>
      </c>
      <c r="C99" s="5" t="s">
        <v>5</v>
      </c>
      <c r="D99" s="75" t="s">
        <v>283</v>
      </c>
      <c r="E99" s="72"/>
      <c r="F99" s="37"/>
      <c r="G99" s="42"/>
    </row>
    <row r="100" spans="1:7" ht="15.75">
      <c r="A100" s="4">
        <v>97</v>
      </c>
      <c r="B100" s="3" t="s">
        <v>171</v>
      </c>
      <c r="C100" s="5" t="s">
        <v>5</v>
      </c>
      <c r="D100" s="71" t="s">
        <v>244</v>
      </c>
      <c r="E100" s="72"/>
      <c r="F100" s="37"/>
      <c r="G100" s="42"/>
    </row>
    <row r="101" spans="1:7" ht="31.5" customHeight="1">
      <c r="A101" s="4">
        <v>98</v>
      </c>
      <c r="B101" s="3" t="s">
        <v>91</v>
      </c>
      <c r="C101" s="5" t="s">
        <v>5</v>
      </c>
      <c r="D101" s="84" t="s">
        <v>246</v>
      </c>
      <c r="E101" s="85"/>
      <c r="F101" s="37"/>
      <c r="G101" s="42"/>
    </row>
  </sheetData>
  <sheetProtection/>
  <mergeCells count="72">
    <mergeCell ref="D101:E101"/>
    <mergeCell ref="D96:E96"/>
    <mergeCell ref="D94:E94"/>
    <mergeCell ref="D93:E93"/>
    <mergeCell ref="D85:E85"/>
    <mergeCell ref="D90:E90"/>
    <mergeCell ref="D92:E92"/>
    <mergeCell ref="D97:E97"/>
    <mergeCell ref="D99:E99"/>
    <mergeCell ref="D100:E100"/>
    <mergeCell ref="D78:E78"/>
    <mergeCell ref="D83:E83"/>
    <mergeCell ref="D75:E75"/>
    <mergeCell ref="D73:E73"/>
    <mergeCell ref="D72:E72"/>
    <mergeCell ref="D68:E68"/>
    <mergeCell ref="D45:E45"/>
    <mergeCell ref="D64:E64"/>
    <mergeCell ref="D69:E69"/>
    <mergeCell ref="D71:E71"/>
    <mergeCell ref="D76:E76"/>
    <mergeCell ref="D48:E48"/>
    <mergeCell ref="D50:E50"/>
    <mergeCell ref="D55:E55"/>
    <mergeCell ref="D57:E57"/>
    <mergeCell ref="D52:E52"/>
    <mergeCell ref="D51:E51"/>
    <mergeCell ref="D22:E22"/>
    <mergeCell ref="D27:E27"/>
    <mergeCell ref="D29:E29"/>
    <mergeCell ref="D34:E34"/>
    <mergeCell ref="D36:E36"/>
    <mergeCell ref="D41:E41"/>
    <mergeCell ref="D26:E26"/>
    <mergeCell ref="D47:E47"/>
    <mergeCell ref="D23:E23"/>
    <mergeCell ref="D24:E24"/>
    <mergeCell ref="D10:E10"/>
    <mergeCell ref="D12:E12"/>
    <mergeCell ref="D13:E13"/>
    <mergeCell ref="D15:E15"/>
    <mergeCell ref="D16:E16"/>
    <mergeCell ref="D20:E20"/>
    <mergeCell ref="D19:E19"/>
    <mergeCell ref="D17:E17"/>
    <mergeCell ref="B1:D1"/>
    <mergeCell ref="D4:E4"/>
    <mergeCell ref="D5:E5"/>
    <mergeCell ref="D6:E6"/>
    <mergeCell ref="D8:E8"/>
    <mergeCell ref="D9:E9"/>
    <mergeCell ref="D89:E89"/>
    <mergeCell ref="D87:E87"/>
    <mergeCell ref="D86:E86"/>
    <mergeCell ref="D79:E79"/>
    <mergeCell ref="D80:E80"/>
    <mergeCell ref="D82:E82"/>
    <mergeCell ref="D66:E66"/>
    <mergeCell ref="D65:E65"/>
    <mergeCell ref="D61:E61"/>
    <mergeCell ref="D59:E59"/>
    <mergeCell ref="D58:E58"/>
    <mergeCell ref="D54:E54"/>
    <mergeCell ref="D62:E62"/>
    <mergeCell ref="D44:E44"/>
    <mergeCell ref="D40:E40"/>
    <mergeCell ref="D37:E37"/>
    <mergeCell ref="D38:E38"/>
    <mergeCell ref="D33:E33"/>
    <mergeCell ref="D30:E30"/>
    <mergeCell ref="D31:E31"/>
    <mergeCell ref="D43:E43"/>
  </mergeCells>
  <printOptions/>
  <pageMargins left="0" right="0" top="0" bottom="0" header="0.31496062992125984" footer="0.31496062992125984"/>
  <pageSetup fitToHeight="12" fitToWidth="1"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0"/>
  <sheetViews>
    <sheetView tabSelected="1" zoomScalePageLayoutView="0" workbookViewId="0" topLeftCell="A2">
      <selection activeCell="G13" sqref="G13"/>
    </sheetView>
  </sheetViews>
  <sheetFormatPr defaultColWidth="9.140625" defaultRowHeight="15"/>
  <cols>
    <col min="1" max="1" width="5.8515625" style="1" customWidth="1"/>
    <col min="2" max="2" width="45.00390625" style="1" customWidth="1"/>
    <col min="3" max="3" width="10.421875" style="1" customWidth="1"/>
    <col min="4" max="4" width="57.421875" style="1" bestFit="1" customWidth="1"/>
    <col min="5" max="16384" width="9.140625" style="1" customWidth="1"/>
  </cols>
  <sheetData>
    <row r="1" spans="1:4" ht="34.5" customHeight="1" hidden="1">
      <c r="A1" s="86" t="s">
        <v>295</v>
      </c>
      <c r="B1" s="86"/>
      <c r="C1" s="86"/>
      <c r="D1" s="86"/>
    </row>
    <row r="2" ht="15.75">
      <c r="B2" s="15" t="s">
        <v>284</v>
      </c>
    </row>
    <row r="3" spans="1:4" ht="34.5" customHeight="1">
      <c r="A3" s="40" t="s">
        <v>0</v>
      </c>
      <c r="B3" s="40" t="s">
        <v>1</v>
      </c>
      <c r="C3" s="40" t="s">
        <v>2</v>
      </c>
      <c r="D3" s="40" t="s">
        <v>3</v>
      </c>
    </row>
    <row r="4" spans="1:4" s="6" customFormat="1" ht="19.5" customHeight="1">
      <c r="A4" s="58">
        <v>1</v>
      </c>
      <c r="B4" s="59" t="s">
        <v>4</v>
      </c>
      <c r="C4" s="65" t="s">
        <v>5</v>
      </c>
      <c r="D4" s="65" t="str">
        <f>'[1]2.1'!D6</f>
        <v>27.03.2018 г.</v>
      </c>
    </row>
    <row r="5" spans="1:4" s="6" customFormat="1" ht="19.5" customHeight="1">
      <c r="A5" s="58">
        <v>2</v>
      </c>
      <c r="B5" s="59" t="s">
        <v>92</v>
      </c>
      <c r="C5" s="65" t="s">
        <v>5</v>
      </c>
      <c r="D5" s="65" t="s">
        <v>199</v>
      </c>
    </row>
    <row r="6" spans="1:4" s="6" customFormat="1" ht="19.5" customHeight="1">
      <c r="A6" s="58">
        <v>3</v>
      </c>
      <c r="B6" s="59" t="s">
        <v>92</v>
      </c>
      <c r="C6" s="65"/>
      <c r="D6" s="65" t="s">
        <v>206</v>
      </c>
    </row>
    <row r="7" spans="1:4" s="6" customFormat="1" ht="19.5" customHeight="1">
      <c r="A7" s="58">
        <v>4</v>
      </c>
      <c r="B7" s="59" t="s">
        <v>93</v>
      </c>
      <c r="C7" s="65" t="s">
        <v>5</v>
      </c>
      <c r="D7" s="65" t="s">
        <v>207</v>
      </c>
    </row>
    <row r="8" spans="1:4" s="6" customFormat="1" ht="19.5" customHeight="1">
      <c r="A8" s="58">
        <v>5</v>
      </c>
      <c r="B8" s="59" t="s">
        <v>62</v>
      </c>
      <c r="C8" s="65" t="s">
        <v>5</v>
      </c>
      <c r="D8" s="65" t="s">
        <v>32</v>
      </c>
    </row>
    <row r="9" spans="1:4" s="6" customFormat="1" ht="38.25" customHeight="1">
      <c r="A9" s="58">
        <v>6</v>
      </c>
      <c r="B9" s="59" t="s">
        <v>275</v>
      </c>
      <c r="C9" s="65" t="s">
        <v>264</v>
      </c>
      <c r="D9" s="65">
        <v>32.76</v>
      </c>
    </row>
    <row r="10" spans="1:4" s="6" customFormat="1" ht="34.5" customHeight="1">
      <c r="A10" s="58">
        <v>7</v>
      </c>
      <c r="B10" s="59" t="s">
        <v>276</v>
      </c>
      <c r="C10" s="65" t="s">
        <v>264</v>
      </c>
      <c r="D10" s="65">
        <v>27.86</v>
      </c>
    </row>
    <row r="11" spans="1:4" s="6" customFormat="1" ht="48.75" customHeight="1">
      <c r="A11" s="58">
        <v>8</v>
      </c>
      <c r="B11" s="59" t="s">
        <v>95</v>
      </c>
      <c r="C11" s="65" t="s">
        <v>5</v>
      </c>
      <c r="D11" s="65" t="s">
        <v>210</v>
      </c>
    </row>
    <row r="12" spans="1:4" s="6" customFormat="1" ht="34.5" customHeight="1">
      <c r="A12" s="58">
        <v>9</v>
      </c>
      <c r="B12" s="59" t="s">
        <v>96</v>
      </c>
      <c r="C12" s="65" t="s">
        <v>5</v>
      </c>
      <c r="D12" s="65" t="s">
        <v>220</v>
      </c>
    </row>
    <row r="13" spans="1:4" s="6" customFormat="1" ht="64.5" customHeight="1">
      <c r="A13" s="58">
        <v>10</v>
      </c>
      <c r="B13" s="59" t="s">
        <v>97</v>
      </c>
      <c r="C13" s="65" t="s">
        <v>5</v>
      </c>
      <c r="D13" s="65" t="s">
        <v>302</v>
      </c>
    </row>
    <row r="14" spans="1:4" s="6" customFormat="1" ht="19.5" customHeight="1">
      <c r="A14" s="58">
        <v>11</v>
      </c>
      <c r="B14" s="59" t="s">
        <v>98</v>
      </c>
      <c r="C14" s="65" t="s">
        <v>5</v>
      </c>
      <c r="D14" s="65" t="s">
        <v>263</v>
      </c>
    </row>
    <row r="15" spans="1:4" s="6" customFormat="1" ht="33" customHeight="1">
      <c r="A15" s="58">
        <v>12</v>
      </c>
      <c r="B15" s="59" t="s">
        <v>211</v>
      </c>
      <c r="C15" s="65" t="s">
        <v>265</v>
      </c>
      <c r="D15" s="65">
        <v>4.4</v>
      </c>
    </row>
    <row r="16" spans="1:4" s="6" customFormat="1" ht="33" customHeight="1">
      <c r="A16" s="58">
        <v>13</v>
      </c>
      <c r="B16" s="59" t="s">
        <v>212</v>
      </c>
      <c r="C16" s="65" t="s">
        <v>265</v>
      </c>
      <c r="D16" s="65">
        <v>7.6</v>
      </c>
    </row>
    <row r="17" spans="1:4" s="6" customFormat="1" ht="33" customHeight="1">
      <c r="A17" s="58">
        <v>14</v>
      </c>
      <c r="B17" s="59" t="s">
        <v>213</v>
      </c>
      <c r="C17" s="65" t="s">
        <v>262</v>
      </c>
      <c r="D17" s="65">
        <v>0.012</v>
      </c>
    </row>
    <row r="18" spans="1:4" s="6" customFormat="1" ht="78.75" customHeight="1">
      <c r="A18" s="58">
        <v>15</v>
      </c>
      <c r="B18" s="59" t="s">
        <v>99</v>
      </c>
      <c r="C18" s="65" t="s">
        <v>5</v>
      </c>
      <c r="D18" s="60" t="s">
        <v>297</v>
      </c>
    </row>
    <row r="19" spans="1:4" ht="15.75">
      <c r="A19" s="58">
        <v>16</v>
      </c>
      <c r="B19" s="59" t="s">
        <v>92</v>
      </c>
      <c r="C19" s="65" t="s">
        <v>5</v>
      </c>
      <c r="D19" s="61" t="s">
        <v>199</v>
      </c>
    </row>
    <row r="20" spans="1:4" ht="15.75">
      <c r="A20" s="58">
        <v>17</v>
      </c>
      <c r="B20" s="59" t="s">
        <v>92</v>
      </c>
      <c r="C20" s="65"/>
      <c r="D20" s="65" t="s">
        <v>206</v>
      </c>
    </row>
    <row r="21" spans="1:4" ht="20.25" customHeight="1">
      <c r="A21" s="58">
        <v>18</v>
      </c>
      <c r="B21" s="59" t="s">
        <v>93</v>
      </c>
      <c r="C21" s="65" t="s">
        <v>5</v>
      </c>
      <c r="D21" s="65" t="s">
        <v>207</v>
      </c>
    </row>
    <row r="22" spans="1:4" ht="15.75">
      <c r="A22" s="58">
        <v>19</v>
      </c>
      <c r="B22" s="59" t="s">
        <v>62</v>
      </c>
      <c r="C22" s="65" t="s">
        <v>5</v>
      </c>
      <c r="D22" s="65" t="s">
        <v>32</v>
      </c>
    </row>
    <row r="23" spans="1:4" ht="31.5">
      <c r="A23" s="58">
        <v>20</v>
      </c>
      <c r="B23" s="59" t="s">
        <v>208</v>
      </c>
      <c r="C23" s="65" t="s">
        <v>264</v>
      </c>
      <c r="D23" s="65">
        <v>32.76</v>
      </c>
    </row>
    <row r="24" spans="1:4" ht="31.5">
      <c r="A24" s="58">
        <v>21</v>
      </c>
      <c r="B24" s="59" t="s">
        <v>209</v>
      </c>
      <c r="C24" s="65" t="s">
        <v>264</v>
      </c>
      <c r="D24" s="62">
        <v>27.86</v>
      </c>
    </row>
    <row r="25" spans="1:4" ht="31.5">
      <c r="A25" s="58">
        <v>22</v>
      </c>
      <c r="B25" s="59" t="s">
        <v>95</v>
      </c>
      <c r="C25" s="65" t="s">
        <v>5</v>
      </c>
      <c r="D25" s="65" t="s">
        <v>210</v>
      </c>
    </row>
    <row r="26" spans="1:4" ht="31.5">
      <c r="A26" s="58">
        <v>23</v>
      </c>
      <c r="B26" s="59" t="s">
        <v>96</v>
      </c>
      <c r="C26" s="65" t="s">
        <v>5</v>
      </c>
      <c r="D26" s="65" t="s">
        <v>221</v>
      </c>
    </row>
    <row r="27" spans="1:4" ht="47.25">
      <c r="A27" s="58">
        <v>24</v>
      </c>
      <c r="B27" s="59" t="s">
        <v>97</v>
      </c>
      <c r="C27" s="65" t="s">
        <v>5</v>
      </c>
      <c r="D27" s="60" t="s">
        <v>296</v>
      </c>
    </row>
    <row r="28" spans="1:4" ht="15.75">
      <c r="A28" s="58">
        <v>25</v>
      </c>
      <c r="B28" s="59" t="s">
        <v>98</v>
      </c>
      <c r="C28" s="65" t="s">
        <v>5</v>
      </c>
      <c r="D28" s="65" t="s">
        <v>261</v>
      </c>
    </row>
    <row r="29" spans="1:4" ht="31.5">
      <c r="A29" s="58">
        <v>26</v>
      </c>
      <c r="B29" s="59" t="s">
        <v>211</v>
      </c>
      <c r="C29" s="65" t="s">
        <v>265</v>
      </c>
      <c r="D29" s="65">
        <v>4.4</v>
      </c>
    </row>
    <row r="30" spans="1:4" ht="47.25">
      <c r="A30" s="58">
        <v>27</v>
      </c>
      <c r="B30" s="59" t="s">
        <v>212</v>
      </c>
      <c r="C30" s="65" t="s">
        <v>265</v>
      </c>
      <c r="D30" s="65">
        <v>7.6</v>
      </c>
    </row>
    <row r="31" spans="1:4" ht="47.25">
      <c r="A31" s="58">
        <v>28</v>
      </c>
      <c r="B31" s="59" t="s">
        <v>213</v>
      </c>
      <c r="C31" s="65" t="s">
        <v>5</v>
      </c>
      <c r="D31" s="65">
        <v>0.012</v>
      </c>
    </row>
    <row r="32" spans="1:4" ht="71.25">
      <c r="A32" s="58">
        <v>29</v>
      </c>
      <c r="B32" s="59" t="s">
        <v>99</v>
      </c>
      <c r="C32" s="65" t="s">
        <v>5</v>
      </c>
      <c r="D32" s="60" t="s">
        <v>297</v>
      </c>
    </row>
    <row r="33" spans="1:4" ht="15.75">
      <c r="A33" s="58">
        <v>30</v>
      </c>
      <c r="B33" s="59" t="s">
        <v>92</v>
      </c>
      <c r="C33" s="65" t="s">
        <v>5</v>
      </c>
      <c r="D33" s="65" t="s">
        <v>215</v>
      </c>
    </row>
    <row r="34" spans="1:4" ht="15.75">
      <c r="A34" s="58">
        <v>31</v>
      </c>
      <c r="B34" s="59" t="s">
        <v>93</v>
      </c>
      <c r="C34" s="65" t="s">
        <v>5</v>
      </c>
      <c r="D34" s="65" t="s">
        <v>207</v>
      </c>
    </row>
    <row r="35" spans="1:4" ht="15.75">
      <c r="A35" s="58">
        <v>32</v>
      </c>
      <c r="B35" s="59" t="s">
        <v>62</v>
      </c>
      <c r="C35" s="65" t="s">
        <v>5</v>
      </c>
      <c r="D35" s="65" t="s">
        <v>32</v>
      </c>
    </row>
    <row r="36" spans="1:4" ht="31.5">
      <c r="A36" s="58">
        <v>33</v>
      </c>
      <c r="B36" s="59" t="s">
        <v>94</v>
      </c>
      <c r="C36" s="65" t="s">
        <v>264</v>
      </c>
      <c r="D36" s="65">
        <v>173.03</v>
      </c>
    </row>
    <row r="37" spans="1:4" ht="31.5">
      <c r="A37" s="58">
        <v>34</v>
      </c>
      <c r="B37" s="59" t="s">
        <v>95</v>
      </c>
      <c r="C37" s="65" t="s">
        <v>5</v>
      </c>
      <c r="D37" s="65" t="s">
        <v>305</v>
      </c>
    </row>
    <row r="38" spans="1:4" ht="31.5">
      <c r="A38" s="58">
        <v>35</v>
      </c>
      <c r="B38" s="59" t="s">
        <v>96</v>
      </c>
      <c r="C38" s="65" t="s">
        <v>5</v>
      </c>
      <c r="D38" s="65" t="s">
        <v>306</v>
      </c>
    </row>
    <row r="39" spans="1:4" ht="47.25">
      <c r="A39" s="58">
        <v>36</v>
      </c>
      <c r="B39" s="59" t="s">
        <v>97</v>
      </c>
      <c r="C39" s="65" t="s">
        <v>5</v>
      </c>
      <c r="D39" s="60" t="s">
        <v>298</v>
      </c>
    </row>
    <row r="40" spans="1:4" ht="15.75">
      <c r="A40" s="58">
        <v>37</v>
      </c>
      <c r="B40" s="59" t="s">
        <v>98</v>
      </c>
      <c r="C40" s="65" t="s">
        <v>5</v>
      </c>
      <c r="D40" s="65" t="s">
        <v>263</v>
      </c>
    </row>
    <row r="41" spans="1:4" ht="31.5">
      <c r="A41" s="58">
        <v>38</v>
      </c>
      <c r="B41" s="59" t="s">
        <v>172</v>
      </c>
      <c r="C41" s="65" t="s">
        <v>265</v>
      </c>
      <c r="D41" s="65">
        <v>3.2</v>
      </c>
    </row>
    <row r="42" spans="1:4" ht="47.25">
      <c r="A42" s="58">
        <v>39</v>
      </c>
      <c r="B42" s="59" t="s">
        <v>216</v>
      </c>
      <c r="C42" s="65" t="s">
        <v>266</v>
      </c>
      <c r="D42" s="65">
        <v>0.012</v>
      </c>
    </row>
    <row r="43" spans="1:4" ht="94.5">
      <c r="A43" s="58">
        <v>40</v>
      </c>
      <c r="B43" s="59" t="s">
        <v>99</v>
      </c>
      <c r="C43" s="65" t="s">
        <v>5</v>
      </c>
      <c r="D43" s="63" t="s">
        <v>297</v>
      </c>
    </row>
    <row r="44" spans="1:4" ht="15.75">
      <c r="A44" s="58">
        <v>41</v>
      </c>
      <c r="B44" s="59" t="s">
        <v>92</v>
      </c>
      <c r="C44" s="65" t="s">
        <v>5</v>
      </c>
      <c r="D44" s="65" t="s">
        <v>215</v>
      </c>
    </row>
    <row r="45" spans="1:4" ht="15.75">
      <c r="A45" s="58">
        <v>42</v>
      </c>
      <c r="B45" s="59" t="s">
        <v>93</v>
      </c>
      <c r="C45" s="65" t="s">
        <v>5</v>
      </c>
      <c r="D45" s="65" t="s">
        <v>207</v>
      </c>
    </row>
    <row r="46" spans="1:4" ht="15.75">
      <c r="A46" s="58">
        <v>43</v>
      </c>
      <c r="B46" s="59" t="s">
        <v>62</v>
      </c>
      <c r="C46" s="65" t="s">
        <v>5</v>
      </c>
      <c r="D46" s="65" t="s">
        <v>32</v>
      </c>
    </row>
    <row r="47" spans="1:4" ht="15.75">
      <c r="A47" s="58">
        <v>44</v>
      </c>
      <c r="B47" s="59" t="s">
        <v>94</v>
      </c>
      <c r="C47" s="65" t="s">
        <v>267</v>
      </c>
      <c r="D47" s="65">
        <v>177.91</v>
      </c>
    </row>
    <row r="48" spans="1:4" ht="31.5">
      <c r="A48" s="58">
        <v>45</v>
      </c>
      <c r="B48" s="59" t="s">
        <v>95</v>
      </c>
      <c r="C48" s="65" t="s">
        <v>5</v>
      </c>
      <c r="D48" s="65" t="s">
        <v>305</v>
      </c>
    </row>
    <row r="49" spans="1:4" ht="31.5">
      <c r="A49" s="58">
        <v>46</v>
      </c>
      <c r="B49" s="59" t="s">
        <v>96</v>
      </c>
      <c r="C49" s="65" t="s">
        <v>5</v>
      </c>
      <c r="D49" s="65" t="s">
        <v>306</v>
      </c>
    </row>
    <row r="50" spans="1:4" ht="47.25">
      <c r="A50" s="58">
        <v>47</v>
      </c>
      <c r="B50" s="59" t="s">
        <v>97</v>
      </c>
      <c r="C50" s="65" t="s">
        <v>5</v>
      </c>
      <c r="D50" s="60" t="s">
        <v>299</v>
      </c>
    </row>
    <row r="51" spans="1:4" ht="15.75">
      <c r="A51" s="58">
        <v>48</v>
      </c>
      <c r="B51" s="59" t="s">
        <v>98</v>
      </c>
      <c r="C51" s="65" t="s">
        <v>5</v>
      </c>
      <c r="D51" s="65" t="s">
        <v>261</v>
      </c>
    </row>
    <row r="52" spans="1:4" ht="31.5">
      <c r="A52" s="58">
        <v>49</v>
      </c>
      <c r="B52" s="59" t="s">
        <v>172</v>
      </c>
      <c r="C52" s="65" t="s">
        <v>268</v>
      </c>
      <c r="D52" s="65">
        <v>3.2</v>
      </c>
    </row>
    <row r="53" spans="1:4" ht="47.25">
      <c r="A53" s="58">
        <v>50</v>
      </c>
      <c r="B53" s="59" t="s">
        <v>173</v>
      </c>
      <c r="C53" s="65" t="s">
        <v>266</v>
      </c>
      <c r="D53" s="65">
        <v>0.012</v>
      </c>
    </row>
    <row r="54" spans="1:4" ht="94.5">
      <c r="A54" s="58">
        <v>51</v>
      </c>
      <c r="B54" s="59" t="s">
        <v>99</v>
      </c>
      <c r="C54" s="65" t="s">
        <v>5</v>
      </c>
      <c r="D54" s="63" t="s">
        <v>300</v>
      </c>
    </row>
    <row r="55" spans="1:4" ht="15.75">
      <c r="A55" s="58">
        <v>52</v>
      </c>
      <c r="B55" s="59" t="s">
        <v>92</v>
      </c>
      <c r="C55" s="65" t="s">
        <v>5</v>
      </c>
      <c r="D55" s="65" t="s">
        <v>201</v>
      </c>
    </row>
    <row r="56" spans="1:4" ht="15.75">
      <c r="A56" s="58">
        <v>53</v>
      </c>
      <c r="B56" s="59" t="s">
        <v>93</v>
      </c>
      <c r="C56" s="65" t="s">
        <v>5</v>
      </c>
      <c r="D56" s="65" t="s">
        <v>207</v>
      </c>
    </row>
    <row r="57" spans="1:4" ht="15.75">
      <c r="A57" s="58">
        <v>54</v>
      </c>
      <c r="B57" s="59" t="s">
        <v>62</v>
      </c>
      <c r="C57" s="65" t="s">
        <v>5</v>
      </c>
      <c r="D57" s="65" t="s">
        <v>269</v>
      </c>
    </row>
    <row r="58" spans="1:4" ht="15.75">
      <c r="A58" s="58">
        <v>55</v>
      </c>
      <c r="B58" s="59" t="s">
        <v>94</v>
      </c>
      <c r="C58" s="65" t="s">
        <v>301</v>
      </c>
      <c r="D58" s="65">
        <v>2299.55</v>
      </c>
    </row>
    <row r="59" spans="1:4" ht="15.75">
      <c r="A59" s="58">
        <v>55.1</v>
      </c>
      <c r="B59" s="59" t="s">
        <v>94</v>
      </c>
      <c r="C59" s="65" t="s">
        <v>270</v>
      </c>
      <c r="D59" s="65">
        <v>34.49</v>
      </c>
    </row>
    <row r="60" spans="1:4" ht="31.5">
      <c r="A60" s="58">
        <v>56</v>
      </c>
      <c r="B60" s="59" t="s">
        <v>95</v>
      </c>
      <c r="C60" s="65" t="s">
        <v>5</v>
      </c>
      <c r="D60" s="65" t="s">
        <v>305</v>
      </c>
    </row>
    <row r="61" spans="1:4" ht="31.5">
      <c r="A61" s="58">
        <v>57</v>
      </c>
      <c r="B61" s="59" t="s">
        <v>96</v>
      </c>
      <c r="C61" s="65" t="s">
        <v>5</v>
      </c>
      <c r="D61" s="65" t="s">
        <v>306</v>
      </c>
    </row>
    <row r="62" spans="1:4" ht="47.25">
      <c r="A62" s="58">
        <v>58</v>
      </c>
      <c r="B62" s="59" t="s">
        <v>97</v>
      </c>
      <c r="C62" s="65" t="s">
        <v>5</v>
      </c>
      <c r="D62" s="65" t="s">
        <v>302</v>
      </c>
    </row>
    <row r="63" spans="1:4" ht="15.75">
      <c r="A63" s="58">
        <v>59</v>
      </c>
      <c r="B63" s="59" t="s">
        <v>98</v>
      </c>
      <c r="C63" s="65" t="s">
        <v>5</v>
      </c>
      <c r="D63" s="65" t="s">
        <v>263</v>
      </c>
    </row>
    <row r="64" spans="1:4" ht="31.5">
      <c r="A64" s="58">
        <v>60</v>
      </c>
      <c r="B64" s="59" t="s">
        <v>172</v>
      </c>
      <c r="C64" s="65" t="s">
        <v>217</v>
      </c>
      <c r="D64" s="65">
        <v>0.015</v>
      </c>
    </row>
    <row r="65" spans="1:4" ht="31.5">
      <c r="A65" s="58">
        <v>61</v>
      </c>
      <c r="B65" s="59" t="s">
        <v>216</v>
      </c>
      <c r="C65" s="65" t="s">
        <v>5</v>
      </c>
      <c r="D65" s="65" t="s">
        <v>196</v>
      </c>
    </row>
    <row r="66" spans="1:4" ht="63">
      <c r="A66" s="58">
        <v>62</v>
      </c>
      <c r="B66" s="59" t="s">
        <v>99</v>
      </c>
      <c r="C66" s="65" t="s">
        <v>5</v>
      </c>
      <c r="D66" s="65" t="s">
        <v>303</v>
      </c>
    </row>
    <row r="67" spans="1:4" ht="15.75">
      <c r="A67" s="58">
        <v>63</v>
      </c>
      <c r="B67" s="59" t="s">
        <v>92</v>
      </c>
      <c r="C67" s="65" t="s">
        <v>5</v>
      </c>
      <c r="D67" s="65" t="s">
        <v>201</v>
      </c>
    </row>
    <row r="68" spans="1:4" ht="15.75">
      <c r="A68" s="58">
        <v>64</v>
      </c>
      <c r="B68" s="59" t="s">
        <v>93</v>
      </c>
      <c r="C68" s="65" t="s">
        <v>5</v>
      </c>
      <c r="D68" s="65" t="s">
        <v>207</v>
      </c>
    </row>
    <row r="69" spans="1:4" ht="15.75">
      <c r="A69" s="58">
        <v>65</v>
      </c>
      <c r="B69" s="59" t="s">
        <v>62</v>
      </c>
      <c r="C69" s="65" t="s">
        <v>5</v>
      </c>
      <c r="D69" s="65" t="s">
        <v>258</v>
      </c>
    </row>
    <row r="70" spans="1:4" ht="15.75">
      <c r="A70" s="58">
        <v>66</v>
      </c>
      <c r="B70" s="59" t="s">
        <v>94</v>
      </c>
      <c r="C70" s="65" t="s">
        <v>301</v>
      </c>
      <c r="D70" s="65">
        <v>2379.59</v>
      </c>
    </row>
    <row r="71" spans="1:4" ht="15.75">
      <c r="A71" s="58">
        <v>66.1</v>
      </c>
      <c r="B71" s="59" t="s">
        <v>94</v>
      </c>
      <c r="C71" s="65" t="s">
        <v>270</v>
      </c>
      <c r="D71" s="65">
        <v>35.69</v>
      </c>
    </row>
    <row r="72" spans="1:4" ht="31.5">
      <c r="A72" s="58">
        <v>67</v>
      </c>
      <c r="B72" s="59" t="s">
        <v>95</v>
      </c>
      <c r="C72" s="65" t="s">
        <v>5</v>
      </c>
      <c r="D72" s="65" t="s">
        <v>305</v>
      </c>
    </row>
    <row r="73" spans="1:4" ht="31.5">
      <c r="A73" s="58">
        <v>68</v>
      </c>
      <c r="B73" s="59" t="s">
        <v>96</v>
      </c>
      <c r="C73" s="65" t="s">
        <v>5</v>
      </c>
      <c r="D73" s="65" t="s">
        <v>306</v>
      </c>
    </row>
    <row r="74" spans="1:4" ht="47.25">
      <c r="A74" s="58">
        <v>69</v>
      </c>
      <c r="B74" s="59" t="s">
        <v>97</v>
      </c>
      <c r="C74" s="65" t="s">
        <v>5</v>
      </c>
      <c r="D74" s="65" t="s">
        <v>214</v>
      </c>
    </row>
    <row r="75" spans="1:4" ht="15.75">
      <c r="A75" s="58">
        <v>70</v>
      </c>
      <c r="B75" s="59" t="s">
        <v>98</v>
      </c>
      <c r="C75" s="65" t="s">
        <v>5</v>
      </c>
      <c r="D75" s="65" t="s">
        <v>261</v>
      </c>
    </row>
    <row r="76" spans="1:4" ht="31.5">
      <c r="A76" s="58">
        <v>71</v>
      </c>
      <c r="B76" s="59" t="s">
        <v>172</v>
      </c>
      <c r="C76" s="65" t="s">
        <v>217</v>
      </c>
      <c r="D76" s="64">
        <v>0.015</v>
      </c>
    </row>
    <row r="77" spans="1:4" ht="31.5">
      <c r="A77" s="58">
        <v>72</v>
      </c>
      <c r="B77" s="59" t="s">
        <v>173</v>
      </c>
      <c r="C77" s="65" t="s">
        <v>5</v>
      </c>
      <c r="D77" s="65" t="s">
        <v>196</v>
      </c>
    </row>
    <row r="78" spans="1:4" ht="63">
      <c r="A78" s="58">
        <v>73</v>
      </c>
      <c r="B78" s="59" t="s">
        <v>99</v>
      </c>
      <c r="C78" s="65" t="s">
        <v>5</v>
      </c>
      <c r="D78" s="65" t="s">
        <v>303</v>
      </c>
    </row>
    <row r="79" spans="1:4" ht="15.75">
      <c r="A79" s="58">
        <v>74</v>
      </c>
      <c r="B79" s="59" t="s">
        <v>92</v>
      </c>
      <c r="C79" s="65" t="s">
        <v>5</v>
      </c>
      <c r="D79" s="65" t="s">
        <v>202</v>
      </c>
    </row>
    <row r="80" spans="1:4" ht="15.75">
      <c r="A80" s="58">
        <v>75</v>
      </c>
      <c r="B80" s="59" t="s">
        <v>93</v>
      </c>
      <c r="C80" s="65" t="s">
        <v>5</v>
      </c>
      <c r="D80" s="65" t="s">
        <v>218</v>
      </c>
    </row>
    <row r="81" spans="1:4" ht="15.75">
      <c r="A81" s="58">
        <v>76</v>
      </c>
      <c r="B81" s="59" t="s">
        <v>62</v>
      </c>
      <c r="C81" s="65" t="s">
        <v>5</v>
      </c>
      <c r="D81" s="65" t="s">
        <v>273</v>
      </c>
    </row>
    <row r="82" spans="1:4" ht="15.75">
      <c r="A82" s="58">
        <v>77</v>
      </c>
      <c r="B82" s="59" t="s">
        <v>94</v>
      </c>
      <c r="C82" s="65" t="s">
        <v>274</v>
      </c>
      <c r="D82" s="65">
        <v>4.81</v>
      </c>
    </row>
    <row r="83" spans="1:4" ht="31.5">
      <c r="A83" s="58">
        <v>78</v>
      </c>
      <c r="B83" s="59" t="s">
        <v>95</v>
      </c>
      <c r="C83" s="65" t="s">
        <v>5</v>
      </c>
      <c r="D83" s="65" t="s">
        <v>271</v>
      </c>
    </row>
    <row r="84" spans="1:4" ht="31.5">
      <c r="A84" s="58">
        <v>79</v>
      </c>
      <c r="B84" s="59" t="s">
        <v>96</v>
      </c>
      <c r="C84" s="65" t="s">
        <v>5</v>
      </c>
      <c r="D84" s="65" t="s">
        <v>304</v>
      </c>
    </row>
    <row r="85" spans="1:4" ht="47.25">
      <c r="A85" s="58">
        <v>80</v>
      </c>
      <c r="B85" s="59" t="s">
        <v>97</v>
      </c>
      <c r="C85" s="65" t="s">
        <v>5</v>
      </c>
      <c r="D85" s="65" t="s">
        <v>307</v>
      </c>
    </row>
    <row r="86" spans="1:4" ht="15.75">
      <c r="A86" s="58">
        <v>81</v>
      </c>
      <c r="B86" s="59" t="s">
        <v>98</v>
      </c>
      <c r="C86" s="65" t="s">
        <v>5</v>
      </c>
      <c r="D86" s="65" t="s">
        <v>263</v>
      </c>
    </row>
    <row r="87" spans="1:4" ht="31.5">
      <c r="A87" s="58">
        <v>82</v>
      </c>
      <c r="B87" s="59" t="s">
        <v>172</v>
      </c>
      <c r="C87" s="65"/>
      <c r="D87" s="65" t="s">
        <v>205</v>
      </c>
    </row>
    <row r="88" spans="1:4" ht="31.5">
      <c r="A88" s="58">
        <v>83</v>
      </c>
      <c r="B88" s="59" t="s">
        <v>173</v>
      </c>
      <c r="C88" s="65" t="s">
        <v>272</v>
      </c>
      <c r="D88" s="65">
        <v>2.88</v>
      </c>
    </row>
    <row r="89" spans="1:4" ht="94.5">
      <c r="A89" s="58">
        <v>84</v>
      </c>
      <c r="B89" s="59" t="s">
        <v>99</v>
      </c>
      <c r="C89" s="65" t="s">
        <v>5</v>
      </c>
      <c r="D89" s="63" t="s">
        <v>300</v>
      </c>
    </row>
    <row r="90" spans="1:4" ht="15.75">
      <c r="A90" s="58">
        <v>85</v>
      </c>
      <c r="B90" s="59" t="s">
        <v>92</v>
      </c>
      <c r="C90" s="65" t="s">
        <v>5</v>
      </c>
      <c r="D90" s="65" t="s">
        <v>202</v>
      </c>
    </row>
    <row r="91" spans="1:4" ht="15.75">
      <c r="A91" s="58">
        <v>86</v>
      </c>
      <c r="B91" s="59" t="s">
        <v>93</v>
      </c>
      <c r="C91" s="65" t="s">
        <v>5</v>
      </c>
      <c r="D91" s="65" t="s">
        <v>218</v>
      </c>
    </row>
    <row r="92" spans="1:4" ht="15.75">
      <c r="A92" s="58">
        <v>87</v>
      </c>
      <c r="B92" s="59" t="s">
        <v>62</v>
      </c>
      <c r="C92" s="65" t="s">
        <v>5</v>
      </c>
      <c r="D92" s="65" t="s">
        <v>273</v>
      </c>
    </row>
    <row r="93" spans="1:4" ht="15.75">
      <c r="A93" s="58">
        <v>88</v>
      </c>
      <c r="B93" s="59" t="s">
        <v>94</v>
      </c>
      <c r="C93" s="65" t="s">
        <v>274</v>
      </c>
      <c r="D93" s="65">
        <v>5.04</v>
      </c>
    </row>
    <row r="94" spans="1:4" ht="31.5">
      <c r="A94" s="58">
        <v>89</v>
      </c>
      <c r="B94" s="59" t="s">
        <v>95</v>
      </c>
      <c r="C94" s="65" t="s">
        <v>5</v>
      </c>
      <c r="D94" s="65" t="s">
        <v>219</v>
      </c>
    </row>
    <row r="95" spans="1:4" ht="31.5">
      <c r="A95" s="58">
        <v>90</v>
      </c>
      <c r="B95" s="59" t="s">
        <v>96</v>
      </c>
      <c r="C95" s="65" t="s">
        <v>5</v>
      </c>
      <c r="D95" s="65" t="s">
        <v>304</v>
      </c>
    </row>
    <row r="96" spans="1:4" ht="47.25">
      <c r="A96" s="58">
        <v>91</v>
      </c>
      <c r="B96" s="59" t="s">
        <v>97</v>
      </c>
      <c r="C96" s="65" t="s">
        <v>5</v>
      </c>
      <c r="D96" s="65" t="s">
        <v>307</v>
      </c>
    </row>
    <row r="97" spans="1:4" ht="15.75">
      <c r="A97" s="58">
        <v>92</v>
      </c>
      <c r="B97" s="59" t="s">
        <v>98</v>
      </c>
      <c r="C97" s="65" t="s">
        <v>5</v>
      </c>
      <c r="D97" s="65" t="s">
        <v>261</v>
      </c>
    </row>
    <row r="98" spans="1:4" ht="31.5">
      <c r="A98" s="58">
        <v>93</v>
      </c>
      <c r="B98" s="59" t="s">
        <v>172</v>
      </c>
      <c r="C98" s="65"/>
      <c r="D98" s="65" t="s">
        <v>205</v>
      </c>
    </row>
    <row r="99" spans="1:4" ht="31.5">
      <c r="A99" s="58">
        <v>94</v>
      </c>
      <c r="B99" s="59" t="s">
        <v>173</v>
      </c>
      <c r="C99" s="65" t="s">
        <v>272</v>
      </c>
      <c r="D99" s="65">
        <v>2.88</v>
      </c>
    </row>
    <row r="100" spans="1:4" ht="94.5">
      <c r="A100" s="58">
        <v>95</v>
      </c>
      <c r="B100" s="59" t="s">
        <v>99</v>
      </c>
      <c r="C100" s="65" t="s">
        <v>5</v>
      </c>
      <c r="D100" s="63" t="s">
        <v>300</v>
      </c>
    </row>
  </sheetData>
  <sheetProtection/>
  <mergeCells count="1">
    <mergeCell ref="A1:D1"/>
  </mergeCells>
  <printOptions/>
  <pageMargins left="0.3937007874015748" right="0" top="0.3937007874015748" bottom="0" header="0.31496062992125984" footer="0.31496062992125984"/>
  <pageSetup fitToHeight="9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7.421875" style="1" customWidth="1"/>
    <col min="5" max="16384" width="9.140625" style="1" customWidth="1"/>
  </cols>
  <sheetData>
    <row r="1" spans="2:4" s="19" customFormat="1" ht="33" customHeight="1">
      <c r="B1" s="21" t="s">
        <v>252</v>
      </c>
      <c r="C1" s="21"/>
      <c r="D1" s="21"/>
    </row>
    <row r="2" spans="2:4" s="19" customFormat="1" ht="24.75" customHeight="1">
      <c r="B2" s="20" t="str">
        <f>'2.1'!B3</f>
        <v>по адресу: Московская обл., г. Щелково,  ул.  Пролетарский,   д. 14.</v>
      </c>
      <c r="C2" s="22"/>
      <c r="D2" s="22"/>
    </row>
    <row r="3" spans="1:4" ht="34.5" customHeight="1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s="6" customFormat="1" ht="19.5" customHeight="1">
      <c r="A5" s="4" t="s">
        <v>9</v>
      </c>
      <c r="B5" s="7" t="s">
        <v>174</v>
      </c>
      <c r="C5" s="5" t="s">
        <v>5</v>
      </c>
      <c r="D5" s="5"/>
    </row>
    <row r="6" spans="1:4" s="6" customFormat="1" ht="19.5" customHeight="1">
      <c r="A6" s="4" t="s">
        <v>10</v>
      </c>
      <c r="B6" s="7" t="s">
        <v>175</v>
      </c>
      <c r="C6" s="5" t="s">
        <v>5</v>
      </c>
      <c r="D6" s="5"/>
    </row>
    <row r="7" spans="1:4" s="6" customFormat="1" ht="47.25">
      <c r="A7" s="4" t="s">
        <v>11</v>
      </c>
      <c r="B7" s="7" t="s">
        <v>176</v>
      </c>
      <c r="C7" s="5" t="s">
        <v>7</v>
      </c>
      <c r="D7" s="5"/>
    </row>
    <row r="8" spans="1:4" s="6" customFormat="1" ht="51" customHeight="1">
      <c r="A8" s="69" t="s">
        <v>177</v>
      </c>
      <c r="B8" s="69"/>
      <c r="C8" s="69"/>
      <c r="D8" s="69"/>
    </row>
    <row r="9" spans="1:4" s="6" customFormat="1" ht="19.5" customHeight="1">
      <c r="A9" s="4" t="s">
        <v>12</v>
      </c>
      <c r="B9" s="7" t="s">
        <v>178</v>
      </c>
      <c r="C9" s="5" t="s">
        <v>5</v>
      </c>
      <c r="D9" s="5"/>
    </row>
    <row r="10" spans="1:4" s="6" customFormat="1" ht="19.5" customHeight="1">
      <c r="A10" s="4" t="s">
        <v>13</v>
      </c>
      <c r="B10" s="7" t="s">
        <v>179</v>
      </c>
      <c r="C10" s="5" t="s">
        <v>5</v>
      </c>
      <c r="D10" s="5"/>
    </row>
    <row r="11" spans="1:4" s="6" customFormat="1" ht="21" customHeight="1">
      <c r="A11" s="4" t="s">
        <v>14</v>
      </c>
      <c r="B11" s="7" t="s">
        <v>100</v>
      </c>
      <c r="C11" s="5" t="s">
        <v>5</v>
      </c>
      <c r="D11" s="5"/>
    </row>
    <row r="12" spans="1:4" s="6" customFormat="1" ht="19.5" customHeight="1">
      <c r="A12" s="4" t="s">
        <v>15</v>
      </c>
      <c r="B12" s="7" t="s">
        <v>101</v>
      </c>
      <c r="C12" s="5" t="s">
        <v>5</v>
      </c>
      <c r="D12" s="5"/>
    </row>
    <row r="13" spans="1:4" s="6" customFormat="1" ht="19.5" customHeight="1">
      <c r="A13" s="4" t="s">
        <v>16</v>
      </c>
      <c r="B13" s="7" t="s">
        <v>102</v>
      </c>
      <c r="C13" s="5" t="s">
        <v>18</v>
      </c>
      <c r="D13" s="5"/>
    </row>
    <row r="14" spans="1:4" s="6" customFormat="1" ht="67.5" customHeight="1">
      <c r="A14" s="4" t="s">
        <v>17</v>
      </c>
      <c r="B14" s="7" t="s">
        <v>103</v>
      </c>
      <c r="C14" s="5" t="s">
        <v>5</v>
      </c>
      <c r="D14" s="5"/>
    </row>
    <row r="15" s="6" customFormat="1" ht="15.75"/>
  </sheetData>
  <sheetProtection/>
  <mergeCells count="1">
    <mergeCell ref="A8:D8"/>
  </mergeCells>
  <printOptions/>
  <pageMargins left="0.7" right="0.7" top="0.32" bottom="0.3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zoomScalePageLayoutView="0" workbookViewId="0" topLeftCell="A1">
      <selection activeCell="A5" sqref="A5:D5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2:4" ht="33.75" customHeight="1">
      <c r="B1" s="87" t="s">
        <v>253</v>
      </c>
      <c r="C1" s="87"/>
      <c r="D1" s="87"/>
    </row>
    <row r="2" ht="15.75">
      <c r="B2" s="20" t="str">
        <f>'2.1'!B3</f>
        <v>по адресу: Московская обл., г. Щелково,  ул.  Пролетарский,   д. 14.</v>
      </c>
    </row>
    <row r="3" spans="1:4" ht="30" customHeight="1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ht="19.5" customHeight="1">
      <c r="A5" s="69" t="s">
        <v>104</v>
      </c>
      <c r="B5" s="69"/>
      <c r="C5" s="69"/>
      <c r="D5" s="69"/>
    </row>
    <row r="6" spans="1:4" ht="19.5" customHeight="1">
      <c r="A6" s="4" t="s">
        <v>9</v>
      </c>
      <c r="B6" s="3" t="s">
        <v>105</v>
      </c>
      <c r="C6" s="5" t="s">
        <v>5</v>
      </c>
      <c r="D6" s="5"/>
    </row>
    <row r="7" spans="1:4" ht="63" customHeight="1">
      <c r="A7" s="4" t="s">
        <v>10</v>
      </c>
      <c r="B7" s="3" t="s">
        <v>106</v>
      </c>
      <c r="C7" s="5" t="s">
        <v>18</v>
      </c>
      <c r="D7" s="5"/>
    </row>
    <row r="8" spans="1:4" ht="82.5" customHeight="1">
      <c r="A8" s="4" t="s">
        <v>11</v>
      </c>
      <c r="B8" s="7" t="s">
        <v>107</v>
      </c>
      <c r="C8" s="5" t="s">
        <v>5</v>
      </c>
      <c r="D8" s="5"/>
    </row>
    <row r="9" spans="1:4" ht="19.5" customHeight="1">
      <c r="A9" s="4" t="s">
        <v>12</v>
      </c>
      <c r="B9" s="7" t="s">
        <v>30</v>
      </c>
      <c r="C9" s="5" t="s">
        <v>5</v>
      </c>
      <c r="D9" s="5"/>
    </row>
  </sheetData>
  <sheetProtection/>
  <mergeCells count="2">
    <mergeCell ref="A5:D5"/>
    <mergeCell ref="B1:D1"/>
  </mergeCells>
  <printOptions/>
  <pageMargins left="0.7" right="0.7" top="0.3" bottom="0.32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2:4" ht="46.5" customHeight="1">
      <c r="B1" s="87" t="s">
        <v>255</v>
      </c>
      <c r="C1" s="87"/>
      <c r="D1" s="87"/>
    </row>
    <row r="2" ht="15.75">
      <c r="B2" s="20" t="str">
        <f>'2.1'!B3</f>
        <v>по адресу: Московская обл., г. Щелково,  ул.  Пролетарский,   д. 14.</v>
      </c>
    </row>
    <row r="3" spans="1:4" ht="31.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33" customHeight="1">
      <c r="A4" s="4" t="s">
        <v>8</v>
      </c>
      <c r="B4" s="11" t="s">
        <v>4</v>
      </c>
      <c r="C4" s="5" t="s">
        <v>5</v>
      </c>
      <c r="D4" s="5" t="str">
        <f>'2.1'!D6</f>
        <v>27.03.2018 г.</v>
      </c>
    </row>
    <row r="5" spans="1:4" s="6" customFormat="1" ht="51" customHeight="1">
      <c r="A5" s="4" t="s">
        <v>9</v>
      </c>
      <c r="B5" s="7" t="s">
        <v>108</v>
      </c>
      <c r="C5" s="5" t="s">
        <v>5</v>
      </c>
      <c r="D5" s="5"/>
    </row>
    <row r="6" spans="1:4" s="6" customFormat="1" ht="64.5" customHeight="1">
      <c r="A6" s="4" t="s">
        <v>10</v>
      </c>
      <c r="B6" s="3" t="s">
        <v>109</v>
      </c>
      <c r="C6" s="5" t="s">
        <v>5</v>
      </c>
      <c r="D6" s="5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12"/>
  <sheetViews>
    <sheetView zoomScalePageLayoutView="0" workbookViewId="0" topLeftCell="A1">
      <selection activeCell="B41" sqref="B41:D41"/>
    </sheetView>
  </sheetViews>
  <sheetFormatPr defaultColWidth="9.140625" defaultRowHeight="15"/>
  <cols>
    <col min="1" max="1" width="5.8515625" style="26" customWidth="1"/>
    <col min="2" max="2" width="49.8515625" style="55" customWidth="1"/>
    <col min="3" max="3" width="10.7109375" style="56" bestFit="1" customWidth="1"/>
    <col min="4" max="4" width="32.140625" style="56" customWidth="1"/>
    <col min="5" max="6" width="5.57421875" style="1" hidden="1" customWidth="1"/>
    <col min="7" max="7" width="10.140625" style="1" hidden="1" customWidth="1"/>
    <col min="8" max="8" width="11.28125" style="1" hidden="1" customWidth="1"/>
    <col min="9" max="9" width="0" style="1" hidden="1" customWidth="1"/>
    <col min="10" max="16384" width="9.140625" style="1" customWidth="1"/>
  </cols>
  <sheetData>
    <row r="1" spans="1:4" s="19" customFormat="1" ht="36.75" customHeight="1">
      <c r="A1" s="27"/>
      <c r="B1" s="94" t="s">
        <v>254</v>
      </c>
      <c r="C1" s="94"/>
      <c r="D1" s="94"/>
    </row>
    <row r="2" spans="1:4" s="19" customFormat="1" ht="15.75">
      <c r="A2" s="27"/>
      <c r="B2" s="45" t="str">
        <f>'2.1'!B3</f>
        <v>по адресу: Московская обл., г. Щелково,  ул.  Пролетарский,   д. 14.</v>
      </c>
      <c r="C2" s="46"/>
      <c r="D2" s="46"/>
    </row>
    <row r="3" spans="1:4" ht="35.25" customHeight="1">
      <c r="A3" s="24" t="s">
        <v>0</v>
      </c>
      <c r="B3" s="47" t="s">
        <v>1</v>
      </c>
      <c r="C3" s="48" t="s">
        <v>2</v>
      </c>
      <c r="D3" s="48" t="s">
        <v>3</v>
      </c>
    </row>
    <row r="4" spans="1:4" s="6" customFormat="1" ht="19.5" customHeight="1">
      <c r="A4" s="24">
        <v>1</v>
      </c>
      <c r="B4" s="47" t="s">
        <v>4</v>
      </c>
      <c r="C4" s="49" t="s">
        <v>5</v>
      </c>
      <c r="D4" s="50" t="str">
        <f>'2.1'!D6</f>
        <v>27.03.2018 г.</v>
      </c>
    </row>
    <row r="5" spans="1:4" s="6" customFormat="1" ht="19.5" customHeight="1">
      <c r="A5" s="24">
        <v>2</v>
      </c>
      <c r="B5" s="47" t="s">
        <v>110</v>
      </c>
      <c r="C5" s="49" t="s">
        <v>5</v>
      </c>
      <c r="D5" s="50">
        <v>42736</v>
      </c>
    </row>
    <row r="6" spans="1:4" s="6" customFormat="1" ht="19.5" customHeight="1">
      <c r="A6" s="24">
        <v>3</v>
      </c>
      <c r="B6" s="47" t="s">
        <v>111</v>
      </c>
      <c r="C6" s="49" t="s">
        <v>5</v>
      </c>
      <c r="D6" s="50">
        <v>43100</v>
      </c>
    </row>
    <row r="7" spans="1:4" s="6" customFormat="1" ht="30" customHeight="1">
      <c r="A7" s="24">
        <v>4</v>
      </c>
      <c r="B7" s="88" t="s">
        <v>180</v>
      </c>
      <c r="C7" s="89"/>
      <c r="D7" s="90"/>
    </row>
    <row r="8" spans="1:4" s="6" customFormat="1" ht="30" customHeight="1">
      <c r="A8" s="24">
        <v>5</v>
      </c>
      <c r="B8" s="47" t="s">
        <v>112</v>
      </c>
      <c r="C8" s="49" t="s">
        <v>18</v>
      </c>
      <c r="D8" s="51">
        <v>0</v>
      </c>
    </row>
    <row r="9" spans="1:4" s="6" customFormat="1" ht="19.5" customHeight="1">
      <c r="A9" s="24">
        <v>6</v>
      </c>
      <c r="B9" s="52" t="s">
        <v>121</v>
      </c>
      <c r="C9" s="49" t="s">
        <v>18</v>
      </c>
      <c r="D9" s="51">
        <v>0</v>
      </c>
    </row>
    <row r="10" spans="1:4" s="6" customFormat="1" ht="19.5" customHeight="1">
      <c r="A10" s="24">
        <v>7</v>
      </c>
      <c r="B10" s="52" t="s">
        <v>122</v>
      </c>
      <c r="C10" s="49" t="s">
        <v>18</v>
      </c>
      <c r="D10" s="51">
        <v>0</v>
      </c>
    </row>
    <row r="11" spans="1:4" s="6" customFormat="1" ht="47.25">
      <c r="A11" s="24">
        <v>8</v>
      </c>
      <c r="B11" s="47" t="s">
        <v>285</v>
      </c>
      <c r="C11" s="49" t="s">
        <v>18</v>
      </c>
      <c r="D11" s="54">
        <v>3566521.7</v>
      </c>
    </row>
    <row r="12" spans="1:4" s="6" customFormat="1" ht="19.5" customHeight="1">
      <c r="A12" s="24">
        <v>9</v>
      </c>
      <c r="B12" s="52" t="s">
        <v>294</v>
      </c>
      <c r="C12" s="49" t="s">
        <v>18</v>
      </c>
      <c r="D12" s="51">
        <f>D11-D13-D14</f>
        <v>2354752.7080000006</v>
      </c>
    </row>
    <row r="13" spans="1:4" s="6" customFormat="1" ht="19.5" customHeight="1">
      <c r="A13" s="24">
        <v>10</v>
      </c>
      <c r="B13" s="52" t="s">
        <v>123</v>
      </c>
      <c r="C13" s="49" t="s">
        <v>18</v>
      </c>
      <c r="D13" s="51">
        <v>712982.5239999999</v>
      </c>
    </row>
    <row r="14" spans="1:4" s="6" customFormat="1" ht="19.5" customHeight="1">
      <c r="A14" s="24">
        <v>11</v>
      </c>
      <c r="B14" s="52" t="s">
        <v>124</v>
      </c>
      <c r="C14" s="49" t="s">
        <v>18</v>
      </c>
      <c r="D14" s="51">
        <v>498786.468</v>
      </c>
    </row>
    <row r="15" spans="1:4" s="6" customFormat="1" ht="20.25" customHeight="1">
      <c r="A15" s="24">
        <v>12</v>
      </c>
      <c r="B15" s="47" t="s">
        <v>113</v>
      </c>
      <c r="C15" s="49" t="s">
        <v>18</v>
      </c>
      <c r="D15" s="54">
        <f>SUM(D16:D20)</f>
        <v>2901724.58</v>
      </c>
    </row>
    <row r="16" spans="1:4" s="6" customFormat="1" ht="20.25" customHeight="1">
      <c r="A16" s="24">
        <v>13</v>
      </c>
      <c r="B16" s="52" t="s">
        <v>181</v>
      </c>
      <c r="C16" s="49" t="s">
        <v>18</v>
      </c>
      <c r="D16" s="51">
        <v>2901724.58</v>
      </c>
    </row>
    <row r="17" spans="1:4" s="6" customFormat="1" ht="20.25" customHeight="1">
      <c r="A17" s="24">
        <v>14</v>
      </c>
      <c r="B17" s="52" t="s">
        <v>182</v>
      </c>
      <c r="C17" s="49" t="s">
        <v>18</v>
      </c>
      <c r="D17" s="51">
        <v>0</v>
      </c>
    </row>
    <row r="18" spans="1:4" s="6" customFormat="1" ht="20.25" customHeight="1">
      <c r="A18" s="24">
        <v>15</v>
      </c>
      <c r="B18" s="52" t="s">
        <v>125</v>
      </c>
      <c r="C18" s="49" t="s">
        <v>18</v>
      </c>
      <c r="D18" s="51">
        <v>0</v>
      </c>
    </row>
    <row r="19" spans="1:4" s="6" customFormat="1" ht="31.5">
      <c r="A19" s="24">
        <v>16</v>
      </c>
      <c r="B19" s="52" t="s">
        <v>126</v>
      </c>
      <c r="C19" s="49" t="s">
        <v>18</v>
      </c>
      <c r="D19" s="51">
        <v>0</v>
      </c>
    </row>
    <row r="20" spans="1:4" s="6" customFormat="1" ht="15.75">
      <c r="A20" s="24">
        <v>17</v>
      </c>
      <c r="B20" s="52" t="s">
        <v>127</v>
      </c>
      <c r="C20" s="49" t="s">
        <v>18</v>
      </c>
      <c r="D20" s="51">
        <v>0</v>
      </c>
    </row>
    <row r="21" spans="1:4" s="6" customFormat="1" ht="23.25" customHeight="1">
      <c r="A21" s="24">
        <v>18</v>
      </c>
      <c r="B21" s="47" t="s">
        <v>114</v>
      </c>
      <c r="C21" s="49" t="s">
        <v>18</v>
      </c>
      <c r="D21" s="54">
        <f>D8+D15</f>
        <v>2901724.58</v>
      </c>
    </row>
    <row r="22" spans="1:4" s="6" customFormat="1" ht="31.5">
      <c r="A22" s="24">
        <v>19</v>
      </c>
      <c r="B22" s="52" t="s">
        <v>115</v>
      </c>
      <c r="C22" s="49" t="s">
        <v>18</v>
      </c>
      <c r="D22" s="51">
        <f>D8+D13-D27</f>
        <v>-141046.73600000015</v>
      </c>
    </row>
    <row r="23" spans="1:4" s="6" customFormat="1" ht="15.75">
      <c r="A23" s="24">
        <v>20</v>
      </c>
      <c r="B23" s="52" t="s">
        <v>119</v>
      </c>
      <c r="C23" s="49" t="s">
        <v>18</v>
      </c>
      <c r="D23" s="51">
        <v>1948.57</v>
      </c>
    </row>
    <row r="24" spans="1:4" s="6" customFormat="1" ht="15.75">
      <c r="A24" s="24">
        <v>21</v>
      </c>
      <c r="B24" s="52" t="s">
        <v>120</v>
      </c>
      <c r="C24" s="49" t="s">
        <v>18</v>
      </c>
      <c r="D24" s="51">
        <v>666745.69</v>
      </c>
    </row>
    <row r="25" spans="1:4" s="6" customFormat="1" ht="34.5" customHeight="1">
      <c r="A25" s="24">
        <v>22</v>
      </c>
      <c r="B25" s="88" t="s">
        <v>256</v>
      </c>
      <c r="C25" s="89"/>
      <c r="D25" s="90"/>
    </row>
    <row r="26" spans="1:8" s="6" customFormat="1" ht="15.75">
      <c r="A26" s="24">
        <v>23</v>
      </c>
      <c r="B26" s="53" t="s">
        <v>222</v>
      </c>
      <c r="C26" s="49" t="s">
        <v>5</v>
      </c>
      <c r="D26" s="51">
        <v>498786.468</v>
      </c>
      <c r="E26" s="25">
        <v>4.26</v>
      </c>
      <c r="F26" s="6">
        <v>4.65</v>
      </c>
      <c r="G26" s="44">
        <v>13695.4</v>
      </c>
      <c r="H26" s="44">
        <f>(E26*2+F26*6)*G26</f>
        <v>498786.468</v>
      </c>
    </row>
    <row r="27" spans="1:8" s="6" customFormat="1" ht="19.5" customHeight="1">
      <c r="A27" s="24">
        <v>24</v>
      </c>
      <c r="B27" s="53" t="s">
        <v>225</v>
      </c>
      <c r="C27" s="49" t="s">
        <v>5</v>
      </c>
      <c r="D27" s="51">
        <v>854029.26</v>
      </c>
      <c r="E27" s="25">
        <v>6.23</v>
      </c>
      <c r="F27" s="6">
        <v>6.6</v>
      </c>
      <c r="G27" s="44">
        <v>13695.4</v>
      </c>
      <c r="H27" s="44">
        <f aca="true" t="shared" si="0" ref="H27:H37">(E27*2+F27*6)*G27</f>
        <v>712982.5239999999</v>
      </c>
    </row>
    <row r="28" spans="1:8" s="6" customFormat="1" ht="19.5" customHeight="1">
      <c r="A28" s="24">
        <v>25</v>
      </c>
      <c r="B28" s="53" t="s">
        <v>228</v>
      </c>
      <c r="C28" s="49" t="s">
        <v>5</v>
      </c>
      <c r="D28" s="51">
        <v>555485.424</v>
      </c>
      <c r="E28" s="25">
        <v>5.28</v>
      </c>
      <c r="F28" s="6">
        <v>5</v>
      </c>
      <c r="G28" s="44">
        <v>13695.4</v>
      </c>
      <c r="H28" s="44">
        <f t="shared" si="0"/>
        <v>555485.424</v>
      </c>
    </row>
    <row r="29" spans="1:8" s="6" customFormat="1" ht="19.5" customHeight="1">
      <c r="A29" s="24">
        <v>26</v>
      </c>
      <c r="B29" s="53" t="s">
        <v>229</v>
      </c>
      <c r="C29" s="49" t="s">
        <v>5</v>
      </c>
      <c r="D29" s="51">
        <v>163249.168</v>
      </c>
      <c r="E29" s="25">
        <v>1.49</v>
      </c>
      <c r="F29" s="6">
        <v>1.49</v>
      </c>
      <c r="G29" s="44">
        <v>13695.4</v>
      </c>
      <c r="H29" s="44">
        <f t="shared" si="0"/>
        <v>163249.168</v>
      </c>
    </row>
    <row r="30" spans="1:8" s="6" customFormat="1" ht="19.5" customHeight="1">
      <c r="A30" s="24">
        <v>27</v>
      </c>
      <c r="B30" s="53" t="s">
        <v>230</v>
      </c>
      <c r="C30" s="49" t="s">
        <v>5</v>
      </c>
      <c r="D30" s="51">
        <v>286507.76800000004</v>
      </c>
      <c r="E30" s="25">
        <v>2.21</v>
      </c>
      <c r="F30" s="6">
        <v>2.75</v>
      </c>
      <c r="G30" s="44">
        <v>13695.4</v>
      </c>
      <c r="H30" s="44">
        <f t="shared" si="0"/>
        <v>286507.76800000004</v>
      </c>
    </row>
    <row r="31" spans="1:8" s="6" customFormat="1" ht="19.5" customHeight="1">
      <c r="A31" s="24">
        <v>28</v>
      </c>
      <c r="B31" s="53" t="s">
        <v>232</v>
      </c>
      <c r="C31" s="49" t="s">
        <v>5</v>
      </c>
      <c r="D31" s="51">
        <v>196665.94400000002</v>
      </c>
      <c r="E31" s="25">
        <v>1.78</v>
      </c>
      <c r="F31" s="6">
        <v>1.8</v>
      </c>
      <c r="G31" s="44">
        <v>13695.4</v>
      </c>
      <c r="H31" s="44">
        <f t="shared" si="0"/>
        <v>196665.94400000002</v>
      </c>
    </row>
    <row r="32" spans="1:8" s="6" customFormat="1" ht="78.75">
      <c r="A32" s="24">
        <v>29</v>
      </c>
      <c r="B32" s="53" t="s">
        <v>233</v>
      </c>
      <c r="C32" s="49" t="s">
        <v>5</v>
      </c>
      <c r="D32" s="51">
        <v>496321.29600000003</v>
      </c>
      <c r="E32" s="25">
        <v>4.53</v>
      </c>
      <c r="F32" s="6">
        <v>4.53</v>
      </c>
      <c r="G32" s="44">
        <v>13695.4</v>
      </c>
      <c r="H32" s="44">
        <f t="shared" si="0"/>
        <v>496321.29600000003</v>
      </c>
    </row>
    <row r="33" spans="1:8" s="6" customFormat="1" ht="19.5" customHeight="1">
      <c r="A33" s="24">
        <v>30</v>
      </c>
      <c r="B33" s="53" t="s">
        <v>235</v>
      </c>
      <c r="C33" s="49" t="s">
        <v>5</v>
      </c>
      <c r="D33" s="51">
        <v>6573.7919999999995</v>
      </c>
      <c r="E33" s="25">
        <v>0.06</v>
      </c>
      <c r="F33" s="6">
        <v>0.06</v>
      </c>
      <c r="G33" s="44">
        <v>13695.4</v>
      </c>
      <c r="H33" s="44">
        <f t="shared" si="0"/>
        <v>6573.7919999999995</v>
      </c>
    </row>
    <row r="34" spans="1:8" s="6" customFormat="1" ht="19.5" customHeight="1">
      <c r="A34" s="24">
        <v>31</v>
      </c>
      <c r="B34" s="53" t="s">
        <v>245</v>
      </c>
      <c r="C34" s="49"/>
      <c r="D34" s="51">
        <v>39990.56800000001</v>
      </c>
      <c r="E34" s="25">
        <v>0.11</v>
      </c>
      <c r="F34" s="6">
        <v>0.45</v>
      </c>
      <c r="G34" s="44">
        <v>13695.4</v>
      </c>
      <c r="H34" s="44">
        <f t="shared" si="0"/>
        <v>39990.56800000001</v>
      </c>
    </row>
    <row r="35" spans="1:8" s="6" customFormat="1" ht="19.5" customHeight="1">
      <c r="A35" s="24">
        <v>32</v>
      </c>
      <c r="B35" s="53" t="s">
        <v>238</v>
      </c>
      <c r="C35" s="49" t="s">
        <v>5</v>
      </c>
      <c r="D35" s="51">
        <v>15338.848000000002</v>
      </c>
      <c r="E35" s="25">
        <v>0.14</v>
      </c>
      <c r="F35" s="6">
        <v>0.14</v>
      </c>
      <c r="G35" s="44">
        <v>13695.4</v>
      </c>
      <c r="H35" s="44">
        <f t="shared" si="0"/>
        <v>15338.848000000002</v>
      </c>
    </row>
    <row r="36" spans="1:8" s="6" customFormat="1" ht="19.5" customHeight="1">
      <c r="A36" s="24">
        <v>33</v>
      </c>
      <c r="B36" s="53" t="s">
        <v>240</v>
      </c>
      <c r="C36" s="49" t="s">
        <v>5</v>
      </c>
      <c r="D36" s="51">
        <v>4382.528</v>
      </c>
      <c r="E36" s="25">
        <v>0.04</v>
      </c>
      <c r="F36" s="6">
        <v>0.04</v>
      </c>
      <c r="G36" s="44">
        <v>13695.4</v>
      </c>
      <c r="H36" s="44">
        <f t="shared" si="0"/>
        <v>4382.528</v>
      </c>
    </row>
    <row r="37" spans="1:8" s="6" customFormat="1" ht="31.5">
      <c r="A37" s="24">
        <v>34</v>
      </c>
      <c r="B37" s="53" t="s">
        <v>243</v>
      </c>
      <c r="C37" s="49" t="s">
        <v>5</v>
      </c>
      <c r="D37" s="51">
        <v>425105.21599999996</v>
      </c>
      <c r="E37" s="25">
        <v>3.88</v>
      </c>
      <c r="F37" s="6">
        <v>3.88</v>
      </c>
      <c r="G37" s="44">
        <v>13695.4</v>
      </c>
      <c r="H37" s="44">
        <f t="shared" si="0"/>
        <v>425105.21599999996</v>
      </c>
    </row>
    <row r="38" spans="1:4" s="6" customFormat="1" ht="15.75">
      <c r="A38" s="24">
        <v>35</v>
      </c>
      <c r="B38" s="53" t="s">
        <v>286</v>
      </c>
      <c r="C38" s="49" t="s">
        <v>5</v>
      </c>
      <c r="D38" s="51">
        <v>7262.5</v>
      </c>
    </row>
    <row r="39" spans="1:4" s="6" customFormat="1" ht="15.75">
      <c r="A39" s="24">
        <v>36</v>
      </c>
      <c r="B39" s="53" t="s">
        <v>287</v>
      </c>
      <c r="C39" s="49" t="s">
        <v>5</v>
      </c>
      <c r="D39" s="51">
        <v>39441.62</v>
      </c>
    </row>
    <row r="40" spans="1:4" s="6" customFormat="1" ht="15.75">
      <c r="A40" s="24">
        <v>37</v>
      </c>
      <c r="B40" s="53" t="s">
        <v>288</v>
      </c>
      <c r="C40" s="49" t="s">
        <v>5</v>
      </c>
      <c r="D40" s="51">
        <v>150893.7</v>
      </c>
    </row>
    <row r="41" spans="1:4" s="6" customFormat="1" ht="30" customHeight="1">
      <c r="A41" s="24">
        <v>38</v>
      </c>
      <c r="B41" s="88" t="s">
        <v>183</v>
      </c>
      <c r="C41" s="89"/>
      <c r="D41" s="90"/>
    </row>
    <row r="42" spans="1:4" s="6" customFormat="1" ht="19.5" customHeight="1">
      <c r="A42" s="24">
        <v>39</v>
      </c>
      <c r="B42" s="52" t="s">
        <v>184</v>
      </c>
      <c r="C42" s="49" t="s">
        <v>6</v>
      </c>
      <c r="D42" s="51">
        <v>0</v>
      </c>
    </row>
    <row r="43" spans="1:4" s="6" customFormat="1" ht="19.5" customHeight="1">
      <c r="A43" s="24">
        <v>40</v>
      </c>
      <c r="B43" s="52" t="s">
        <v>185</v>
      </c>
      <c r="C43" s="49" t="s">
        <v>6</v>
      </c>
      <c r="D43" s="51">
        <v>0</v>
      </c>
    </row>
    <row r="44" spans="1:4" s="6" customFormat="1" ht="32.25" customHeight="1">
      <c r="A44" s="24">
        <v>41</v>
      </c>
      <c r="B44" s="52" t="s">
        <v>186</v>
      </c>
      <c r="C44" s="49" t="s">
        <v>6</v>
      </c>
      <c r="D44" s="51">
        <v>0</v>
      </c>
    </row>
    <row r="45" spans="1:4" s="6" customFormat="1" ht="19.5" customHeight="1">
      <c r="A45" s="24">
        <v>42</v>
      </c>
      <c r="B45" s="52" t="s">
        <v>187</v>
      </c>
      <c r="C45" s="49" t="s">
        <v>18</v>
      </c>
      <c r="D45" s="51">
        <v>0</v>
      </c>
    </row>
    <row r="46" spans="1:4" s="6" customFormat="1" ht="25.5" customHeight="1">
      <c r="A46" s="24">
        <v>43</v>
      </c>
      <c r="B46" s="88" t="s">
        <v>260</v>
      </c>
      <c r="C46" s="89"/>
      <c r="D46" s="90"/>
    </row>
    <row r="47" spans="1:4" s="6" customFormat="1" ht="30" customHeight="1">
      <c r="A47" s="24">
        <v>44</v>
      </c>
      <c r="B47" s="52" t="s">
        <v>116</v>
      </c>
      <c r="C47" s="49" t="s">
        <v>18</v>
      </c>
      <c r="D47" s="51">
        <v>0</v>
      </c>
    </row>
    <row r="48" spans="1:4" s="6" customFormat="1" ht="19.5" customHeight="1">
      <c r="A48" s="24">
        <v>45</v>
      </c>
      <c r="B48" s="52" t="s">
        <v>121</v>
      </c>
      <c r="C48" s="49" t="s">
        <v>18</v>
      </c>
      <c r="D48" s="51">
        <v>0</v>
      </c>
    </row>
    <row r="49" spans="1:4" s="6" customFormat="1" ht="19.5" customHeight="1">
      <c r="A49" s="24">
        <v>46</v>
      </c>
      <c r="B49" s="52" t="s">
        <v>122</v>
      </c>
      <c r="C49" s="49" t="s">
        <v>18</v>
      </c>
      <c r="D49" s="51">
        <v>0</v>
      </c>
    </row>
    <row r="50" spans="1:4" s="6" customFormat="1" ht="30" customHeight="1">
      <c r="A50" s="24">
        <v>47</v>
      </c>
      <c r="B50" s="52" t="s">
        <v>117</v>
      </c>
      <c r="C50" s="49" t="s">
        <v>18</v>
      </c>
      <c r="D50" s="51">
        <v>0</v>
      </c>
    </row>
    <row r="51" spans="1:4" s="6" customFormat="1" ht="19.5" customHeight="1">
      <c r="A51" s="24">
        <v>48</v>
      </c>
      <c r="B51" s="52" t="s">
        <v>121</v>
      </c>
      <c r="C51" s="49" t="s">
        <v>18</v>
      </c>
      <c r="D51" s="51">
        <v>30123.19</v>
      </c>
    </row>
    <row r="52" spans="1:4" s="6" customFormat="1" ht="19.5" customHeight="1">
      <c r="A52" s="24">
        <v>49</v>
      </c>
      <c r="B52" s="52" t="s">
        <v>122</v>
      </c>
      <c r="C52" s="49" t="s">
        <v>18</v>
      </c>
      <c r="D52" s="51">
        <v>1573847.61</v>
      </c>
    </row>
    <row r="53" spans="1:4" s="6" customFormat="1" ht="30" customHeight="1">
      <c r="A53" s="24">
        <v>50</v>
      </c>
      <c r="B53" s="88" t="s">
        <v>259</v>
      </c>
      <c r="C53" s="89"/>
      <c r="D53" s="90"/>
    </row>
    <row r="54" spans="1:4" s="6" customFormat="1" ht="21" customHeight="1">
      <c r="A54" s="24">
        <v>51</v>
      </c>
      <c r="B54" s="91" t="s">
        <v>247</v>
      </c>
      <c r="C54" s="92"/>
      <c r="D54" s="93"/>
    </row>
    <row r="55" spans="1:4" s="6" customFormat="1" ht="19.5" customHeight="1">
      <c r="A55" s="24">
        <v>52</v>
      </c>
      <c r="B55" s="52" t="s">
        <v>118</v>
      </c>
      <c r="C55" s="49" t="s">
        <v>258</v>
      </c>
      <c r="D55" s="51">
        <v>1622.02</v>
      </c>
    </row>
    <row r="56" spans="1:4" s="6" customFormat="1" ht="19.5" customHeight="1">
      <c r="A56" s="24">
        <v>53</v>
      </c>
      <c r="B56" s="52" t="s">
        <v>188</v>
      </c>
      <c r="C56" s="49" t="s">
        <v>18</v>
      </c>
      <c r="D56" s="51">
        <v>3858869.58</v>
      </c>
    </row>
    <row r="57" spans="1:4" s="6" customFormat="1" ht="15.75">
      <c r="A57" s="24">
        <v>54</v>
      </c>
      <c r="B57" s="52" t="s">
        <v>189</v>
      </c>
      <c r="C57" s="49" t="s">
        <v>18</v>
      </c>
      <c r="D57" s="51">
        <v>3143660.18</v>
      </c>
    </row>
    <row r="58" spans="1:4" s="6" customFormat="1" ht="15.75">
      <c r="A58" s="24">
        <v>55</v>
      </c>
      <c r="B58" s="52" t="s">
        <v>190</v>
      </c>
      <c r="C58" s="49" t="s">
        <v>18</v>
      </c>
      <c r="D58" s="51">
        <v>717405.31</v>
      </c>
    </row>
    <row r="59" spans="1:4" s="6" customFormat="1" ht="18.75" customHeight="1">
      <c r="A59" s="24">
        <v>60</v>
      </c>
      <c r="B59" s="88" t="s">
        <v>191</v>
      </c>
      <c r="C59" s="89"/>
      <c r="D59" s="89"/>
    </row>
    <row r="60" spans="1:4" s="6" customFormat="1" ht="15.75">
      <c r="A60" s="24">
        <v>61</v>
      </c>
      <c r="B60" s="52" t="s">
        <v>184</v>
      </c>
      <c r="C60" s="49" t="s">
        <v>6</v>
      </c>
      <c r="D60" s="51">
        <v>0</v>
      </c>
    </row>
    <row r="61" spans="1:4" s="6" customFormat="1" ht="15.75">
      <c r="A61" s="24">
        <v>62</v>
      </c>
      <c r="B61" s="52" t="s">
        <v>185</v>
      </c>
      <c r="C61" s="49" t="s">
        <v>6</v>
      </c>
      <c r="D61" s="51">
        <v>0</v>
      </c>
    </row>
    <row r="62" spans="1:4" s="6" customFormat="1" ht="31.5">
      <c r="A62" s="24">
        <v>63</v>
      </c>
      <c r="B62" s="52" t="s">
        <v>186</v>
      </c>
      <c r="C62" s="49" t="s">
        <v>6</v>
      </c>
      <c r="D62" s="51">
        <v>0</v>
      </c>
    </row>
    <row r="63" spans="1:4" s="6" customFormat="1" ht="15.75">
      <c r="A63" s="24">
        <v>64</v>
      </c>
      <c r="B63" s="52" t="s">
        <v>187</v>
      </c>
      <c r="C63" s="49" t="s">
        <v>18</v>
      </c>
      <c r="D63" s="51">
        <v>0</v>
      </c>
    </row>
    <row r="64" spans="1:4" s="6" customFormat="1" ht="15.75">
      <c r="A64" s="24">
        <v>65</v>
      </c>
      <c r="B64" s="91" t="s">
        <v>289</v>
      </c>
      <c r="C64" s="92"/>
      <c r="D64" s="92"/>
    </row>
    <row r="65" spans="1:4" s="6" customFormat="1" ht="15.75">
      <c r="A65" s="24">
        <v>66</v>
      </c>
      <c r="B65" s="52" t="s">
        <v>118</v>
      </c>
      <c r="C65" s="49" t="s">
        <v>32</v>
      </c>
      <c r="D65" s="51">
        <f>11655.91+6511.25</f>
        <v>18167.16</v>
      </c>
    </row>
    <row r="66" spans="1:4" s="6" customFormat="1" ht="15.75">
      <c r="A66" s="24">
        <v>67</v>
      </c>
      <c r="B66" s="52" t="s">
        <v>188</v>
      </c>
      <c r="C66" s="49" t="s">
        <v>18</v>
      </c>
      <c r="D66" s="51">
        <f>324741.74+235459.61</f>
        <v>560201.35</v>
      </c>
    </row>
    <row r="67" spans="1:4" s="6" customFormat="1" ht="15.75">
      <c r="A67" s="24">
        <v>68</v>
      </c>
      <c r="B67" s="52" t="s">
        <v>189</v>
      </c>
      <c r="C67" s="49" t="s">
        <v>18</v>
      </c>
      <c r="D67" s="51">
        <f>229850.07+199041.49</f>
        <v>428891.56</v>
      </c>
    </row>
    <row r="68" spans="1:4" s="6" customFormat="1" ht="15.75">
      <c r="A68" s="24">
        <v>69</v>
      </c>
      <c r="B68" s="52" t="s">
        <v>190</v>
      </c>
      <c r="C68" s="49" t="s">
        <v>18</v>
      </c>
      <c r="D68" s="51">
        <v>136632.72</v>
      </c>
    </row>
    <row r="69" spans="1:4" s="6" customFormat="1" ht="15.75">
      <c r="A69" s="24">
        <v>70</v>
      </c>
      <c r="B69" s="91" t="s">
        <v>290</v>
      </c>
      <c r="C69" s="92"/>
      <c r="D69" s="93"/>
    </row>
    <row r="70" spans="1:4" s="6" customFormat="1" ht="15.75">
      <c r="A70" s="24">
        <v>71</v>
      </c>
      <c r="B70" s="52" t="s">
        <v>118</v>
      </c>
      <c r="C70" s="49" t="s">
        <v>32</v>
      </c>
      <c r="D70" s="51">
        <f>20125.33+9728.27</f>
        <v>29853.600000000002</v>
      </c>
    </row>
    <row r="71" spans="1:4" s="6" customFormat="1" ht="15.75">
      <c r="A71" s="24">
        <v>72</v>
      </c>
      <c r="B71" s="52" t="s">
        <v>188</v>
      </c>
      <c r="C71" s="49" t="s">
        <v>18</v>
      </c>
      <c r="D71" s="51">
        <f>446965.9+301101.76</f>
        <v>748067.66</v>
      </c>
    </row>
    <row r="72" spans="1:4" s="6" customFormat="1" ht="15.75">
      <c r="A72" s="24">
        <v>73</v>
      </c>
      <c r="B72" s="52" t="s">
        <v>189</v>
      </c>
      <c r="C72" s="49" t="s">
        <v>18</v>
      </c>
      <c r="D72" s="51">
        <f>312556.4+249932.45</f>
        <v>562488.8500000001</v>
      </c>
    </row>
    <row r="73" spans="1:4" s="6" customFormat="1" ht="15.75">
      <c r="A73" s="24">
        <v>74</v>
      </c>
      <c r="B73" s="52" t="s">
        <v>190</v>
      </c>
      <c r="C73" s="49" t="s">
        <v>18</v>
      </c>
      <c r="D73" s="51">
        <v>192571.77</v>
      </c>
    </row>
    <row r="74" spans="1:4" s="6" customFormat="1" ht="15.75">
      <c r="A74" s="24">
        <v>79</v>
      </c>
      <c r="B74" s="88" t="s">
        <v>191</v>
      </c>
      <c r="C74" s="89"/>
      <c r="D74" s="89"/>
    </row>
    <row r="75" spans="1:4" s="6" customFormat="1" ht="15.75">
      <c r="A75" s="24">
        <v>80</v>
      </c>
      <c r="B75" s="52" t="s">
        <v>184</v>
      </c>
      <c r="C75" s="49" t="s">
        <v>6</v>
      </c>
      <c r="D75" s="51">
        <v>0</v>
      </c>
    </row>
    <row r="76" spans="1:4" s="6" customFormat="1" ht="15.75">
      <c r="A76" s="24">
        <v>81</v>
      </c>
      <c r="B76" s="52" t="s">
        <v>185</v>
      </c>
      <c r="C76" s="49" t="s">
        <v>6</v>
      </c>
      <c r="D76" s="51">
        <v>0</v>
      </c>
    </row>
    <row r="77" spans="1:4" s="6" customFormat="1" ht="31.5">
      <c r="A77" s="24">
        <v>82</v>
      </c>
      <c r="B77" s="52" t="s">
        <v>186</v>
      </c>
      <c r="C77" s="49" t="s">
        <v>6</v>
      </c>
      <c r="D77" s="51">
        <v>0</v>
      </c>
    </row>
    <row r="78" spans="1:4" s="6" customFormat="1" ht="15.75">
      <c r="A78" s="24">
        <v>83</v>
      </c>
      <c r="B78" s="52" t="s">
        <v>187</v>
      </c>
      <c r="C78" s="49" t="s">
        <v>18</v>
      </c>
      <c r="D78" s="51">
        <v>0</v>
      </c>
    </row>
    <row r="79" spans="1:4" s="6" customFormat="1" ht="15.75">
      <c r="A79" s="24">
        <v>84</v>
      </c>
      <c r="B79" s="88" t="s">
        <v>291</v>
      </c>
      <c r="C79" s="89"/>
      <c r="D79" s="89"/>
    </row>
    <row r="80" spans="1:4" s="6" customFormat="1" ht="15.75">
      <c r="A80" s="24">
        <v>85</v>
      </c>
      <c r="B80" s="52" t="s">
        <v>118</v>
      </c>
      <c r="C80" s="49" t="s">
        <v>32</v>
      </c>
      <c r="D80" s="51">
        <f>8477.02+3240.41</f>
        <v>11717.43</v>
      </c>
    </row>
    <row r="81" spans="1:4" s="6" customFormat="1" ht="15.75">
      <c r="A81" s="24">
        <v>86</v>
      </c>
      <c r="B81" s="52" t="s">
        <v>188</v>
      </c>
      <c r="C81" s="49" t="s">
        <v>18</v>
      </c>
      <c r="D81" s="51">
        <f>1082432.11+649139.33</f>
        <v>1731571.44</v>
      </c>
    </row>
    <row r="82" spans="1:4" s="6" customFormat="1" ht="15.75">
      <c r="A82" s="24">
        <v>87</v>
      </c>
      <c r="B82" s="52" t="s">
        <v>189</v>
      </c>
      <c r="C82" s="49" t="s">
        <v>18</v>
      </c>
      <c r="D82" s="51">
        <f>734163.96+517003.88</f>
        <v>1251167.8399999999</v>
      </c>
    </row>
    <row r="83" spans="1:4" s="6" customFormat="1" ht="15.75">
      <c r="A83" s="24">
        <v>88</v>
      </c>
      <c r="B83" s="52" t="s">
        <v>190</v>
      </c>
      <c r="C83" s="49" t="s">
        <v>18</v>
      </c>
      <c r="D83" s="51">
        <v>496014.99</v>
      </c>
    </row>
    <row r="84" spans="1:4" s="6" customFormat="1" ht="15.75">
      <c r="A84" s="24">
        <v>93</v>
      </c>
      <c r="B84" s="88" t="s">
        <v>191</v>
      </c>
      <c r="C84" s="89"/>
      <c r="D84" s="89"/>
    </row>
    <row r="85" spans="1:4" s="6" customFormat="1" ht="15.75">
      <c r="A85" s="24">
        <v>94</v>
      </c>
      <c r="B85" s="52" t="s">
        <v>184</v>
      </c>
      <c r="C85" s="49" t="s">
        <v>6</v>
      </c>
      <c r="D85" s="51">
        <v>0</v>
      </c>
    </row>
    <row r="86" spans="1:4" s="6" customFormat="1" ht="15.75">
      <c r="A86" s="24">
        <v>95</v>
      </c>
      <c r="B86" s="52" t="s">
        <v>185</v>
      </c>
      <c r="C86" s="49" t="s">
        <v>6</v>
      </c>
      <c r="D86" s="51">
        <v>0</v>
      </c>
    </row>
    <row r="87" spans="1:4" s="6" customFormat="1" ht="31.5">
      <c r="A87" s="24">
        <v>96</v>
      </c>
      <c r="B87" s="52" t="s">
        <v>186</v>
      </c>
      <c r="C87" s="49" t="s">
        <v>6</v>
      </c>
      <c r="D87" s="51">
        <v>0</v>
      </c>
    </row>
    <row r="88" spans="1:4" s="6" customFormat="1" ht="15.75">
      <c r="A88" s="24">
        <v>97</v>
      </c>
      <c r="B88" s="52" t="s">
        <v>187</v>
      </c>
      <c r="C88" s="49" t="s">
        <v>18</v>
      </c>
      <c r="D88" s="51">
        <v>0</v>
      </c>
    </row>
    <row r="89" spans="1:4" s="6" customFormat="1" ht="22.5" customHeight="1">
      <c r="A89" s="24">
        <v>98</v>
      </c>
      <c r="B89" s="88" t="s">
        <v>292</v>
      </c>
      <c r="C89" s="89"/>
      <c r="D89" s="89"/>
    </row>
    <row r="90" spans="1:4" s="6" customFormat="1" ht="15.75">
      <c r="A90" s="24">
        <v>99</v>
      </c>
      <c r="B90" s="52" t="s">
        <v>118</v>
      </c>
      <c r="C90" s="49" t="s">
        <v>258</v>
      </c>
      <c r="D90" s="51">
        <v>0</v>
      </c>
    </row>
    <row r="91" spans="1:4" s="6" customFormat="1" ht="15.75">
      <c r="A91" s="24">
        <v>100</v>
      </c>
      <c r="B91" s="52" t="s">
        <v>188</v>
      </c>
      <c r="C91" s="49" t="s">
        <v>18</v>
      </c>
      <c r="D91" s="51">
        <v>0</v>
      </c>
    </row>
    <row r="92" spans="1:4" s="6" customFormat="1" ht="15.75">
      <c r="A92" s="24">
        <v>101</v>
      </c>
      <c r="B92" s="52" t="s">
        <v>189</v>
      </c>
      <c r="C92" s="49" t="s">
        <v>18</v>
      </c>
      <c r="D92" s="51">
        <v>0</v>
      </c>
    </row>
    <row r="93" spans="1:4" s="6" customFormat="1" ht="15.75">
      <c r="A93" s="24">
        <v>102</v>
      </c>
      <c r="B93" s="52" t="s">
        <v>190</v>
      </c>
      <c r="C93" s="49" t="s">
        <v>18</v>
      </c>
      <c r="D93" s="51">
        <v>0</v>
      </c>
    </row>
    <row r="94" spans="1:4" s="6" customFormat="1" ht="23.25" customHeight="1">
      <c r="A94" s="24">
        <v>107</v>
      </c>
      <c r="B94" s="88" t="s">
        <v>191</v>
      </c>
      <c r="C94" s="89"/>
      <c r="D94" s="89"/>
    </row>
    <row r="95" spans="1:4" s="6" customFormat="1" ht="15.75">
      <c r="A95" s="24">
        <v>108</v>
      </c>
      <c r="B95" s="52" t="s">
        <v>184</v>
      </c>
      <c r="C95" s="49" t="s">
        <v>6</v>
      </c>
      <c r="D95" s="51">
        <v>0</v>
      </c>
    </row>
    <row r="96" spans="1:4" s="6" customFormat="1" ht="15.75">
      <c r="A96" s="24">
        <v>109</v>
      </c>
      <c r="B96" s="52" t="s">
        <v>185</v>
      </c>
      <c r="C96" s="49" t="s">
        <v>6</v>
      </c>
      <c r="D96" s="51">
        <v>0</v>
      </c>
    </row>
    <row r="97" spans="1:4" s="6" customFormat="1" ht="31.5">
      <c r="A97" s="24">
        <v>110</v>
      </c>
      <c r="B97" s="52" t="s">
        <v>186</v>
      </c>
      <c r="C97" s="49" t="s">
        <v>6</v>
      </c>
      <c r="D97" s="51">
        <v>0</v>
      </c>
    </row>
    <row r="98" spans="1:4" s="6" customFormat="1" ht="15.75">
      <c r="A98" s="24">
        <v>111</v>
      </c>
      <c r="B98" s="52" t="s">
        <v>187</v>
      </c>
      <c r="C98" s="49" t="s">
        <v>18</v>
      </c>
      <c r="D98" s="51">
        <v>0</v>
      </c>
    </row>
    <row r="99" spans="1:4" s="6" customFormat="1" ht="25.5" customHeight="1">
      <c r="A99" s="24">
        <v>112</v>
      </c>
      <c r="B99" s="91" t="s">
        <v>293</v>
      </c>
      <c r="C99" s="92"/>
      <c r="D99" s="93"/>
    </row>
    <row r="100" spans="1:4" s="6" customFormat="1" ht="15.75">
      <c r="A100" s="24">
        <v>113</v>
      </c>
      <c r="B100" s="52" t="s">
        <v>118</v>
      </c>
      <c r="C100" s="49" t="s">
        <v>273</v>
      </c>
      <c r="D100" s="51"/>
    </row>
    <row r="101" spans="1:4" s="6" customFormat="1" ht="15.75">
      <c r="A101" s="24">
        <v>114</v>
      </c>
      <c r="B101" s="52" t="s">
        <v>188</v>
      </c>
      <c r="C101" s="49" t="s">
        <v>18</v>
      </c>
      <c r="D101" s="51"/>
    </row>
    <row r="102" spans="1:4" s="6" customFormat="1" ht="15.75">
      <c r="A102" s="24">
        <v>115</v>
      </c>
      <c r="B102" s="52" t="s">
        <v>189</v>
      </c>
      <c r="C102" s="49" t="s">
        <v>18</v>
      </c>
      <c r="D102" s="51"/>
    </row>
    <row r="103" spans="1:4" s="6" customFormat="1" ht="15.75">
      <c r="A103" s="24">
        <v>116</v>
      </c>
      <c r="B103" s="52" t="s">
        <v>190</v>
      </c>
      <c r="C103" s="49" t="s">
        <v>18</v>
      </c>
      <c r="D103" s="51"/>
    </row>
    <row r="104" spans="1:4" s="6" customFormat="1" ht="25.5" customHeight="1">
      <c r="A104" s="24">
        <v>121</v>
      </c>
      <c r="B104" s="88" t="s">
        <v>191</v>
      </c>
      <c r="C104" s="89"/>
      <c r="D104" s="90"/>
    </row>
    <row r="105" spans="1:4" s="6" customFormat="1" ht="15.75">
      <c r="A105" s="24">
        <v>122</v>
      </c>
      <c r="B105" s="52" t="s">
        <v>184</v>
      </c>
      <c r="C105" s="49" t="s">
        <v>6</v>
      </c>
      <c r="D105" s="51">
        <v>0</v>
      </c>
    </row>
    <row r="106" spans="1:4" s="6" customFormat="1" ht="15.75">
      <c r="A106" s="24">
        <v>123</v>
      </c>
      <c r="B106" s="52" t="s">
        <v>185</v>
      </c>
      <c r="C106" s="49" t="s">
        <v>6</v>
      </c>
      <c r="D106" s="51">
        <v>0</v>
      </c>
    </row>
    <row r="107" spans="1:4" s="6" customFormat="1" ht="31.5">
      <c r="A107" s="24">
        <v>124</v>
      </c>
      <c r="B107" s="52" t="s">
        <v>186</v>
      </c>
      <c r="C107" s="49" t="s">
        <v>6</v>
      </c>
      <c r="D107" s="51">
        <v>0</v>
      </c>
    </row>
    <row r="108" spans="1:4" s="6" customFormat="1" ht="15.75">
      <c r="A108" s="24">
        <v>125</v>
      </c>
      <c r="B108" s="52" t="s">
        <v>187</v>
      </c>
      <c r="C108" s="49" t="s">
        <v>18</v>
      </c>
      <c r="D108" s="51">
        <v>0</v>
      </c>
    </row>
    <row r="109" spans="1:4" s="6" customFormat="1" ht="25.5" customHeight="1">
      <c r="A109" s="24">
        <v>126</v>
      </c>
      <c r="B109" s="88" t="s">
        <v>192</v>
      </c>
      <c r="C109" s="89"/>
      <c r="D109" s="90"/>
    </row>
    <row r="110" spans="1:4" s="6" customFormat="1" ht="31.5">
      <c r="A110" s="24">
        <v>127</v>
      </c>
      <c r="B110" s="52" t="s">
        <v>193</v>
      </c>
      <c r="C110" s="49" t="s">
        <v>6</v>
      </c>
      <c r="D110" s="51">
        <v>29</v>
      </c>
    </row>
    <row r="111" spans="1:4" s="6" customFormat="1" ht="15.75">
      <c r="A111" s="24">
        <v>128</v>
      </c>
      <c r="B111" s="52" t="s">
        <v>194</v>
      </c>
      <c r="C111" s="49" t="s">
        <v>6</v>
      </c>
      <c r="D111" s="51">
        <v>0</v>
      </c>
    </row>
    <row r="112" spans="1:4" s="6" customFormat="1" ht="31.5">
      <c r="A112" s="24">
        <v>129</v>
      </c>
      <c r="B112" s="52" t="s">
        <v>195</v>
      </c>
      <c r="C112" s="49" t="s">
        <v>18</v>
      </c>
      <c r="D112" s="51">
        <v>0</v>
      </c>
    </row>
  </sheetData>
  <sheetProtection/>
  <mergeCells count="18">
    <mergeCell ref="B1:D1"/>
    <mergeCell ref="B7:D7"/>
    <mergeCell ref="B25:D25"/>
    <mergeCell ref="B41:D41"/>
    <mergeCell ref="B46:D46"/>
    <mergeCell ref="B79:D79"/>
    <mergeCell ref="B53:D53"/>
    <mergeCell ref="B54:D54"/>
    <mergeCell ref="B59:D59"/>
    <mergeCell ref="B64:D64"/>
    <mergeCell ref="B104:D104"/>
    <mergeCell ref="B109:D109"/>
    <mergeCell ref="B69:D69"/>
    <mergeCell ref="B74:D74"/>
    <mergeCell ref="B84:D84"/>
    <mergeCell ref="B89:D89"/>
    <mergeCell ref="B94:D94"/>
    <mergeCell ref="B99:D99"/>
  </mergeCells>
  <printOptions/>
  <pageMargins left="0.7086614173228347" right="0.7086614173228347" top="0.31496062992125984" bottom="0.3149606299212598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2018-04-04T13:35:09Z</dcterms:modified>
  <cp:category/>
  <cp:version/>
  <cp:contentType/>
  <cp:contentStatus/>
</cp:coreProperties>
</file>