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<sst xmlns="http://schemas.openxmlformats.org/spreadsheetml/2006/main" count="1277" uniqueCount="363">
  <si>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</si>
  <si>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</si>
  <si>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</si>
  <si>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</si>
  <si>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</si>
  <si>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</si>
  <si>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</si>
  <si>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</si>
  <si>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</si>
  <si>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</si>
  <si>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</si>
  <si>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</si>
  <si>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</si>
  <si>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</si>
  <si>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</si>
  <si>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</si>
  <si>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</si>
  <si>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</si>
  <si>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</si>
  <si>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</si>
  <si>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</si>
  <si>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</si>
  <si>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</si>
  <si>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</si>
  <si>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</si>
  <si>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</si>
  <si>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</si>
  <si>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</si>
  <si>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</si>
  <si>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</si>
  <si>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</si>
  <si>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</si>
  <si>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</si>
  <si>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</si>
  <si>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</si>
  <si>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</si>
  <si>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</si>
  <si>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</si>
  <si>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</si>
  <si>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</si>
  <si>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</si>
  <si>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</si>
  <si>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</si>
  <si>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</si>
  <si>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</si>
  <si>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</si>
  <si>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</si>
  <si>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</si>
  <si>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</si>
  <si>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</si>
  <si>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</si>
  <si>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</si>
  <si>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</si>
  <si>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</si>
  <si>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</si>
  <si>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</si>
  <si>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</si>
  <si>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</si>
  <si>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</si>
  <si>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</si>
  <si>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</si>
  <si>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</si>
  <si>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</si>
  <si>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</si>
  <si>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</si>
  <si>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</si>
  <si>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</si>
  <si>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</si>
  <si>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</si>
  <si>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</si>
  <si>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</si>
  <si>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</si>
  <si>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</si>
  <si>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</si>
  <si>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</si>
  <si>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</si>
  <si>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</si>
  <si>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</si>
  <si>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</si>
  <si>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</si>
  <si>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</si>
  <si>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</si>
  <si>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</si>
  <si>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</si>
  <si>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</si>
  <si>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</si>
  <si>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</si>
  <si>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</si>
  <si>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</si>
  <si>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</si>
  <si>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</si>
  <si>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</si>
  <si>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</si>
  <si>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</si>
  <si>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</si>
  <si>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</si>
  <si>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</si>
  <si>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</si>
  <si>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</si>
  <si>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</si>
  <si>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</si>
  <si>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</si>
  <si>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</si>
  <si>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</si>
  <si>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</si>
  <si>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</si>
  <si>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</si>
  <si>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</si>
  <si>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</si>
  <si>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</si>
  <si>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</si>
  <si>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</si>
  <si>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</si>
  <si>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</si>
  <si>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</si>
  <si>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</si>
  <si>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</si>
  <si>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</si>
  <si>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</si>
  <si>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</si>
  <si>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</si>
  <si>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</si>
  <si>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</si>
  <si>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</si>
  <si>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</si>
  <si>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</si>
  <si>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</si>
  <si>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</si>
  <si>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</si>
  <si>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</si>
  <si>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</si>
  <si>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</si>
  <si>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</si>
  <si>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</si>
  <si>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</si>
  <si>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</si>
  <si>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</si>
  <si>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</si>
  <si>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</si>
  <si>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</si>
  <si>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</si>
  <si>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</si>
  <si>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</si>
  <si>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</si>
  <si>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</si>
  <si>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</si>
  <si>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</si>
  <si>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</si>
  <si>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</si>
  <si>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</si>
  <si>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</si>
  <si>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</si>
  <si>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</si>
  <si>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</si>
  <si>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</si>
  <si>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</si>
  <si>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</si>
  <si>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</si>
  <si>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</si>
  <si>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</si>
  <si>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</si>
  <si>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</si>
  <si>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</si>
  <si>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</si>
  <si>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</si>
  <si>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</si>
  <si>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</si>
  <si>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</si>
  <si>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</si>
  <si>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</si>
  <si>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</si>
  <si>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</si>
  <si>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</si>
  <si>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</si>
  <si>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</si>
  <si>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</si>
  <si>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</si>
  <si>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</si>
  <si>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</si>
  <si>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</si>
  <si>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</si>
  <si>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</si>
  <si>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</si>
  <si>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</si>
  <si>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</si>
  <si>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</si>
  <si>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</si>
  <si>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</si>
  <si>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</si>
  <si>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</si>
  <si>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</si>
  <si>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</si>
  <si>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</si>
  <si>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</si>
  <si>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</si>
  <si>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</si>
  <si>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</si>
  <si>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</si>
  <si>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</si>
  <si>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</si>
  <si>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</si>
  <si>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</si>
  <si>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</si>
  <si>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</si>
  <si>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</si>
  <si>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</si>
  <si>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</si>
  <si>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</si>
  <si>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</si>
  <si>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</si>
  <si>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</si>
  <si>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</si>
  <si>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</si>
  <si>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</si>
  <si>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</si>
  <si>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</si>
  <si>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</si>
  <si>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</si>
  <si>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 пассажирский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</si>
  <si>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</si>
  <si>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</si>
  <si>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</si>
  <si>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</si>
  <si>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</si>
  <si>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</si>
  <si>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</si>
  <si>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</si>
  <si>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</si>
  <si>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</si>
  <si>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</si>
  <si>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</si>
  <si>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панельный</t>
  </si>
  <si>
    <t>В</t>
  </si>
  <si>
    <t>без интерфейса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</si>
  <si>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</si>
  <si>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</si>
  <si>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</si>
  <si>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</si>
  <si>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МУП ЩМР "Межрайонный Щелковский Водоканал"</t>
  </si>
  <si>
    <t>Распоряжение Министра жилищно-коммунального хозяйства Московской области №162-РВ от 09.12.2014г.</t>
  </si>
  <si>
    <t>01.07.2015г.</t>
  </si>
  <si>
    <t>Норматив потребления коммунальной услуги в жилых помещениях(питьевая вода)</t>
  </si>
  <si>
    <t>горячее водоснабжение</t>
  </si>
  <si>
    <t>централизованное</t>
  </si>
  <si>
    <t>кВтт</t>
  </si>
  <si>
    <t>ОАО"Мосэнергосбыт"</t>
  </si>
  <si>
    <t>Распоряжение ТЭК МО №144Р от 13.12.2013г.</t>
  </si>
  <si>
    <t>2,73кВттч/мкв.</t>
  </si>
  <si>
    <t>Распоряжение Министра жилищно-коммунального хозяйства Московской области №141-Р от 15.12.2014г.</t>
  </si>
  <si>
    <t>Договор №698 от 26.10.2015г.</t>
  </si>
  <si>
    <t>Договор №13013597 от 01.01.2011г.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</si>
  <si>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</si>
  <si>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</si>
  <si>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</si>
  <si>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</si>
  <si>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</si>
  <si>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</si>
  <si>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</si>
  <si>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</si>
  <si>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</si>
  <si>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</si>
  <si>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</si>
  <si>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</si>
  <si>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</si>
  <si>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</si>
  <si>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</si>
  <si>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</si>
  <si>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</si>
  <si>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</si>
  <si>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</si>
  <si>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</si>
  <si>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содержание мусоропроводов</t>
  </si>
  <si>
    <t>ГУП МО "Мособлгаз"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</si>
  <si>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</si>
  <si>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</si>
  <si>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</si>
  <si>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</si>
  <si>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</si>
  <si>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t>Отопление</t>
  </si>
  <si>
    <t>Заречная д.4</t>
  </si>
  <si>
    <t>26.05.2016г.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</si>
  <si>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</si>
  <si>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</si>
  <si>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</si>
  <si>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</si>
  <si>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Тариф, установленный для потребителей (водоотведение)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</si>
  <si>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</si>
  <si>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</si>
  <si>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Комитет по тарифам и ценам Московской обл. Распоряжение №148 Р от 19.12.2014г.</t>
  </si>
  <si>
    <t>Норматив потребления коммунальной услуги в жилых помещениях (водоотведение)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</si>
  <si>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</si>
  <si>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</si>
  <si>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</si>
  <si>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</si>
  <si>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</si>
  <si>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26.07.2016г.</t>
  </si>
  <si>
    <t>Комитет по ценам и тарифам Московской обл.Распоряжение №161- Р от 18.12.2015г.</t>
  </si>
  <si>
    <t>01.07.2016г.</t>
  </si>
  <si>
    <t>4,4 м куб.</t>
  </si>
  <si>
    <t>7,6 м куб.</t>
  </si>
  <si>
    <t>0,012/1м кв общей площади помещений</t>
  </si>
  <si>
    <t>Распоряжение Министра жилищно-коммунального хозяйства Московской области №200-РВ от 20.10.2016г.</t>
  </si>
  <si>
    <t>01.01.2016г.</t>
  </si>
  <si>
    <t>м куб./чел.</t>
  </si>
  <si>
    <t>Комитет по ценам и тарифам Московской обл.Распоряжение №164- Р от 18.12.2015г.</t>
  </si>
  <si>
    <t>3,2 м куб.</t>
  </si>
  <si>
    <t>0,0124/1м кв общей площади помещений</t>
  </si>
  <si>
    <t xml:space="preserve">Тариф, установленный для потребителей  </t>
  </si>
  <si>
    <t>01.11.2016г.</t>
  </si>
  <si>
    <t xml:space="preserve">Норматив потребления коммунальной услуги в жилых помещениях </t>
  </si>
  <si>
    <t>Договор №13013597 от 11.12.2012г.</t>
  </si>
  <si>
    <t>электроэнергия</t>
  </si>
  <si>
    <t>ОАО "Мосэнергосбыт"</t>
  </si>
  <si>
    <t>Комитет по ценам и тарифам Московской обл.Распоряжение №168-Р от 18.12.2015г.</t>
  </si>
  <si>
    <t>2,73 кВт ч\м кв.</t>
  </si>
  <si>
    <t>Тариф, установленный для потребителей  (с газовыми плитами)</t>
  </si>
  <si>
    <t>2,88 кВт ч\м кв.</t>
  </si>
  <si>
    <t xml:space="preserve">Договор №34 от 01.08.2016г </t>
  </si>
  <si>
    <t>качели,песочница, карусели</t>
  </si>
  <si>
    <t>каменные, кирпичные</t>
  </si>
  <si>
    <r>
      <t xml:space="preserve">1.       </t>
    </r>
    <r>
      <rPr>
        <b/>
        <sz val="12"/>
        <rFont val="Times New Roman"/>
        <family val="1"/>
      </rPr>
      <t> </t>
    </r>
  </si>
  <si>
    <r>
      <t xml:space="preserve">2.       </t>
    </r>
    <r>
      <rPr>
        <b/>
        <sz val="12"/>
        <rFont val="Times New Roman"/>
        <family val="1"/>
      </rPr>
      <t> </t>
    </r>
  </si>
  <si>
    <r>
      <t xml:space="preserve">3.       </t>
    </r>
    <r>
      <rPr>
        <b/>
        <sz val="12"/>
        <rFont val="Times New Roman"/>
        <family val="1"/>
      </rPr>
      <t> </t>
    </r>
  </si>
  <si>
    <t>26.07.2015г.</t>
  </si>
  <si>
    <t>мкуб./чел.</t>
  </si>
  <si>
    <t>ООО "Тепло сервис"</t>
  </si>
  <si>
    <t>Договор№А/Щ/12/11 от 01.11.2011г.</t>
  </si>
  <si>
    <t>Комитет по тарифам и ценам Московской обл. Располряжение №151 Р от 18.12.2014г.</t>
  </si>
  <si>
    <t>0,024/1мкв.общей площади помещений</t>
  </si>
  <si>
    <t>Распоряжение Министра жилищно-коммунального хозяйства Московской обл. №162-РВ от 09.12.2014г.</t>
  </si>
  <si>
    <t>м кв.общей площади</t>
  </si>
  <si>
    <t>Комитет по ценам и тарифам Московской обл.Распоряжение №166-Р от 18.12.2015г.</t>
  </si>
  <si>
    <t>01.07.2016.</t>
  </si>
  <si>
    <t>Гкал. /кв.м</t>
  </si>
  <si>
    <t>Гкал/кв.м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</si>
  <si>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</si>
  <si>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</si>
  <si>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</si>
  <si>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</si>
  <si>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</si>
  <si>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</si>
  <si>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</si>
  <si>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</si>
  <si>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</si>
  <si>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ФГУП "Центр дезинфекции Щелковского района, г.Щелково, Московской обл."</t>
  </si>
  <si>
    <t>ООО "Эль энд Ти"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</si>
  <si>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</si>
  <si>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</si>
  <si>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</si>
  <si>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</si>
  <si>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</si>
  <si>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</si>
  <si>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</si>
  <si>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</si>
  <si>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</si>
  <si>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</si>
  <si>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</si>
  <si>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</si>
  <si>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</si>
  <si>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</si>
  <si>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 xml:space="preserve">     -  за содержание дома, включая ОДН</t>
  </si>
  <si>
    <t>по адресу: Московская обл., г. Щелково,  ул. Заречная,  д. 4</t>
  </si>
  <si>
    <t>27.03.2018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</si>
</sst>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32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14" fontId="7" fillId="33" borderId="0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47;&#1072;&#1088;&#1077;&#1095;&#1085;&#1072;&#1103;,%20&#1076;.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Заречная,   д. 4.</v>
          </cell>
        </row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70" t="s">
        <v>134</v>
      </c>
      <c r="B1" s="70"/>
      <c r="C1" s="70"/>
      <c r="D1" s="70"/>
    </row>
    <row r="2" s="13" customFormat="1" ht="15.75"/>
    <row r="3" spans="1:4" s="13" customFormat="1" ht="15.75">
      <c r="A3" s="71" t="s">
        <v>19</v>
      </c>
      <c r="B3" s="71"/>
      <c r="C3" s="71"/>
      <c r="D3" s="71"/>
    </row>
    <row r="4" spans="1:4" s="13" customFormat="1" ht="15.75">
      <c r="A4" s="15"/>
      <c r="B4" s="15" t="s">
        <v>361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28" t="s">
        <v>8</v>
      </c>
      <c r="B7" s="29" t="s">
        <v>4</v>
      </c>
      <c r="C7" s="26" t="s">
        <v>5</v>
      </c>
      <c r="D7" s="26" t="s">
        <v>204</v>
      </c>
    </row>
    <row r="8" spans="1:4" s="6" customFormat="1" ht="18.75" customHeight="1">
      <c r="A8" s="72" t="s">
        <v>20</v>
      </c>
      <c r="B8" s="72"/>
      <c r="C8" s="72"/>
      <c r="D8" s="72"/>
    </row>
    <row r="9" spans="1:4" s="6" customFormat="1" ht="52.5" customHeight="1">
      <c r="A9" s="28" t="s">
        <v>135</v>
      </c>
      <c r="B9" s="30" t="s">
        <v>21</v>
      </c>
      <c r="C9" s="26" t="s">
        <v>5</v>
      </c>
      <c r="D9" s="27" t="s">
        <v>317</v>
      </c>
    </row>
    <row r="10" spans="1:4" s="6" customFormat="1" ht="19.5" customHeight="1">
      <c r="A10" s="28" t="s">
        <v>136</v>
      </c>
      <c r="B10" s="30" t="s">
        <v>22</v>
      </c>
      <c r="C10" s="26" t="s">
        <v>5</v>
      </c>
      <c r="D10" s="31">
        <v>42583</v>
      </c>
    </row>
    <row r="11" spans="1:4" s="6" customFormat="1" ht="20.25" customHeight="1">
      <c r="A11" s="72" t="s">
        <v>44</v>
      </c>
      <c r="B11" s="72"/>
      <c r="C11" s="72"/>
      <c r="D11" s="72"/>
    </row>
    <row r="12" spans="1:4" s="6" customFormat="1" ht="30" customHeight="1">
      <c r="A12" s="28" t="s">
        <v>137</v>
      </c>
      <c r="B12" s="32" t="s">
        <v>23</v>
      </c>
      <c r="C12" s="26" t="s">
        <v>5</v>
      </c>
      <c r="D12" s="26" t="s">
        <v>205</v>
      </c>
    </row>
    <row r="13" spans="1:4" s="6" customFormat="1" ht="30" customHeight="1">
      <c r="A13" s="69" t="s">
        <v>24</v>
      </c>
      <c r="B13" s="69"/>
      <c r="C13" s="69"/>
      <c r="D13" s="69"/>
    </row>
    <row r="14" spans="1:4" s="6" customFormat="1" ht="35.25" customHeight="1">
      <c r="A14" s="4" t="s">
        <v>138</v>
      </c>
      <c r="B14" s="7" t="s">
        <v>45</v>
      </c>
      <c r="C14" s="5" t="s">
        <v>5</v>
      </c>
      <c r="D14" s="5" t="s">
        <v>279</v>
      </c>
    </row>
    <row r="15" spans="1:4" s="6" customFormat="1" ht="19.5" customHeight="1">
      <c r="A15" s="4" t="s">
        <v>139</v>
      </c>
      <c r="B15" s="7" t="s">
        <v>141</v>
      </c>
      <c r="C15" s="5" t="s">
        <v>5</v>
      </c>
      <c r="D15" s="26">
        <v>1995</v>
      </c>
    </row>
    <row r="16" spans="1:4" s="6" customFormat="1" ht="23.25" customHeight="1">
      <c r="A16" s="4" t="s">
        <v>140</v>
      </c>
      <c r="B16" s="3" t="s">
        <v>25</v>
      </c>
      <c r="C16" s="8" t="s">
        <v>5</v>
      </c>
      <c r="D16" s="27" t="s">
        <v>231</v>
      </c>
    </row>
    <row r="17" spans="1:4" s="6" customFormat="1" ht="19.5" customHeight="1">
      <c r="A17" s="4" t="s">
        <v>145</v>
      </c>
      <c r="B17" s="3" t="s">
        <v>26</v>
      </c>
      <c r="C17" s="8" t="s">
        <v>5</v>
      </c>
      <c r="D17" s="27" t="s">
        <v>220</v>
      </c>
    </row>
    <row r="18" spans="1:4" s="6" customFormat="1" ht="19.5" customHeight="1">
      <c r="A18" s="4" t="s">
        <v>146</v>
      </c>
      <c r="B18" s="3" t="s">
        <v>27</v>
      </c>
      <c r="C18" s="8" t="s">
        <v>5</v>
      </c>
      <c r="D18" s="18">
        <v>9</v>
      </c>
    </row>
    <row r="19" spans="1:4" s="6" customFormat="1" ht="19.5" customHeight="1">
      <c r="A19" s="4" t="s">
        <v>147</v>
      </c>
      <c r="B19" s="4" t="s">
        <v>39</v>
      </c>
      <c r="C19" s="8" t="s">
        <v>6</v>
      </c>
      <c r="D19" s="8">
        <v>9</v>
      </c>
    </row>
    <row r="20" spans="1:4" s="6" customFormat="1" ht="19.5" customHeight="1">
      <c r="A20" s="4" t="s">
        <v>148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149</v>
      </c>
      <c r="B21" s="3" t="s">
        <v>28</v>
      </c>
      <c r="C21" s="8" t="s">
        <v>6</v>
      </c>
      <c r="D21" s="8">
        <v>5</v>
      </c>
    </row>
    <row r="22" spans="1:4" s="6" customFormat="1" ht="19.5" customHeight="1">
      <c r="A22" s="4" t="s">
        <v>150</v>
      </c>
      <c r="B22" s="3" t="s">
        <v>29</v>
      </c>
      <c r="C22" s="8" t="s">
        <v>6</v>
      </c>
      <c r="D22" s="8">
        <v>5</v>
      </c>
    </row>
    <row r="23" spans="1:4" s="6" customFormat="1" ht="19.5" customHeight="1">
      <c r="A23" s="4" t="s">
        <v>151</v>
      </c>
      <c r="B23" s="3" t="s">
        <v>142</v>
      </c>
      <c r="C23" s="8"/>
      <c r="D23" s="8">
        <v>189</v>
      </c>
    </row>
    <row r="24" spans="1:4" s="6" customFormat="1" ht="19.5" customHeight="1">
      <c r="A24" s="4" t="s">
        <v>152</v>
      </c>
      <c r="B24" s="9" t="s">
        <v>143</v>
      </c>
      <c r="C24" s="8" t="s">
        <v>6</v>
      </c>
      <c r="D24" s="8">
        <v>189</v>
      </c>
    </row>
    <row r="25" spans="1:4" s="6" customFormat="1" ht="19.5" customHeight="1">
      <c r="A25" s="4" t="s">
        <v>153</v>
      </c>
      <c r="B25" s="9" t="s">
        <v>144</v>
      </c>
      <c r="C25" s="8" t="s">
        <v>6</v>
      </c>
      <c r="D25" s="8"/>
    </row>
    <row r="26" spans="1:4" s="6" customFormat="1" ht="19.5" customHeight="1">
      <c r="A26" s="4" t="s">
        <v>154</v>
      </c>
      <c r="B26" s="3" t="s">
        <v>30</v>
      </c>
      <c r="C26" s="5" t="s">
        <v>7</v>
      </c>
      <c r="D26" s="5">
        <v>12870.2</v>
      </c>
    </row>
    <row r="27" spans="1:4" s="6" customFormat="1" ht="19.5" customHeight="1">
      <c r="A27" s="4" t="s">
        <v>155</v>
      </c>
      <c r="B27" s="4" t="s">
        <v>41</v>
      </c>
      <c r="C27" s="5" t="s">
        <v>7</v>
      </c>
      <c r="D27" s="5">
        <v>10533.1</v>
      </c>
    </row>
    <row r="28" spans="1:4" s="6" customFormat="1" ht="19.5" customHeight="1">
      <c r="A28" s="4" t="s">
        <v>156</v>
      </c>
      <c r="B28" s="4" t="s">
        <v>42</v>
      </c>
      <c r="C28" s="5" t="s">
        <v>7</v>
      </c>
      <c r="D28" s="5"/>
    </row>
    <row r="29" spans="1:4" s="6" customFormat="1" ht="30" customHeight="1">
      <c r="A29" s="4" t="s">
        <v>157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161</v>
      </c>
      <c r="B30" s="3" t="s">
        <v>158</v>
      </c>
      <c r="C30" s="5" t="s">
        <v>5</v>
      </c>
      <c r="D30" s="8" t="s">
        <v>219</v>
      </c>
    </row>
    <row r="31" spans="1:4" s="6" customFormat="1" ht="30" customHeight="1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>
      <c r="A32" s="4" t="s">
        <v>163</v>
      </c>
      <c r="B32" s="3" t="s">
        <v>160</v>
      </c>
      <c r="C32" s="5" t="s">
        <v>7</v>
      </c>
      <c r="D32" s="5">
        <v>336.2</v>
      </c>
    </row>
    <row r="33" spans="1:4" s="6" customFormat="1" ht="19.5" customHeight="1">
      <c r="A33" s="4" t="s">
        <v>164</v>
      </c>
      <c r="B33" s="3" t="s">
        <v>31</v>
      </c>
      <c r="C33" s="5" t="s">
        <v>5</v>
      </c>
      <c r="D33" s="5" t="s">
        <v>221</v>
      </c>
    </row>
    <row r="34" spans="1:4" s="6" customFormat="1" ht="29.25" customHeight="1">
      <c r="A34" s="4" t="s">
        <v>168</v>
      </c>
      <c r="B34" s="3" t="s">
        <v>165</v>
      </c>
      <c r="C34" s="5" t="s">
        <v>5</v>
      </c>
      <c r="D34" s="8"/>
    </row>
    <row r="35" spans="1:4" s="6" customFormat="1" ht="19.5" customHeight="1">
      <c r="A35" s="4" t="s">
        <v>169</v>
      </c>
      <c r="B35" s="3" t="s">
        <v>166</v>
      </c>
      <c r="C35" s="5" t="s">
        <v>5</v>
      </c>
      <c r="D35" s="5"/>
    </row>
    <row r="36" spans="1:4" s="6" customFormat="1" ht="21.75" customHeight="1">
      <c r="A36" s="4" t="s">
        <v>170</v>
      </c>
      <c r="B36" s="3" t="s">
        <v>167</v>
      </c>
      <c r="C36" s="5" t="s">
        <v>5</v>
      </c>
      <c r="D36" s="8" t="s">
        <v>232</v>
      </c>
    </row>
    <row r="37" spans="1:4" s="6" customFormat="1" ht="19.5" customHeight="1">
      <c r="A37" s="4" t="s">
        <v>171</v>
      </c>
      <c r="B37" s="3" t="s">
        <v>32</v>
      </c>
      <c r="C37" s="5" t="s">
        <v>5</v>
      </c>
      <c r="D37" s="5"/>
    </row>
    <row r="38" spans="1:4" s="6" customFormat="1" ht="20.25" customHeight="1">
      <c r="A38" s="69" t="s">
        <v>35</v>
      </c>
      <c r="B38" s="69"/>
      <c r="C38" s="69"/>
      <c r="D38" s="69"/>
    </row>
    <row r="39" spans="1:4" s="6" customFormat="1" ht="36" customHeight="1">
      <c r="A39" s="4" t="s">
        <v>172</v>
      </c>
      <c r="B39" s="3" t="s">
        <v>36</v>
      </c>
      <c r="C39" s="12" t="s">
        <v>5</v>
      </c>
      <c r="D39" s="8" t="s">
        <v>318</v>
      </c>
    </row>
    <row r="40" spans="1:4" s="6" customFormat="1" ht="19.5" customHeight="1">
      <c r="A40" s="4" t="s">
        <v>173</v>
      </c>
      <c r="B40" s="3" t="s">
        <v>37</v>
      </c>
      <c r="C40" s="12" t="s">
        <v>5</v>
      </c>
      <c r="D40" s="8" t="s">
        <v>211</v>
      </c>
    </row>
    <row r="41" spans="1:4" s="6" customFormat="1" ht="19.5" customHeight="1">
      <c r="A41" s="4" t="s">
        <v>174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s="14" customFormat="1" ht="48" customHeight="1">
      <c r="A1" s="74" t="s">
        <v>88</v>
      </c>
      <c r="B1" s="74"/>
      <c r="C1" s="74"/>
      <c r="D1" s="74"/>
    </row>
    <row r="2" spans="1:4" s="14" customFormat="1" ht="23.25" customHeight="1">
      <c r="A2" s="16"/>
      <c r="B2" s="15" t="s">
        <v>361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207</v>
      </c>
    </row>
    <row r="6" spans="1:4" s="6" customFormat="1" ht="19.5" customHeight="1">
      <c r="A6" s="69" t="s">
        <v>46</v>
      </c>
      <c r="B6" s="69"/>
      <c r="C6" s="69"/>
      <c r="D6" s="69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217</v>
      </c>
    </row>
    <row r="8" spans="1:4" s="6" customFormat="1" ht="19.5" customHeight="1">
      <c r="A8" s="69" t="s">
        <v>175</v>
      </c>
      <c r="B8" s="69"/>
      <c r="C8" s="69"/>
      <c r="D8" s="69"/>
    </row>
    <row r="9" spans="1:4" s="6" customFormat="1" ht="19.5" customHeight="1">
      <c r="A9" s="4" t="s">
        <v>10</v>
      </c>
      <c r="B9" s="3" t="s">
        <v>176</v>
      </c>
      <c r="C9" s="5" t="s">
        <v>5</v>
      </c>
      <c r="D9" s="5" t="s">
        <v>208</v>
      </c>
    </row>
    <row r="10" spans="1:4" s="6" customFormat="1" ht="24" customHeight="1">
      <c r="A10" s="4" t="s">
        <v>11</v>
      </c>
      <c r="B10" s="3" t="s">
        <v>33</v>
      </c>
      <c r="C10" s="5" t="s">
        <v>5</v>
      </c>
      <c r="D10" s="8" t="s">
        <v>319</v>
      </c>
    </row>
    <row r="11" spans="1:4" s="6" customFormat="1" ht="19.5" customHeight="1">
      <c r="A11" s="69" t="s">
        <v>89</v>
      </c>
      <c r="B11" s="69"/>
      <c r="C11" s="69"/>
      <c r="D11" s="69"/>
    </row>
    <row r="12" spans="1:4" s="6" customFormat="1" ht="33" customHeight="1">
      <c r="A12" s="4" t="s">
        <v>138</v>
      </c>
      <c r="B12" s="3" t="s">
        <v>48</v>
      </c>
      <c r="C12" s="5" t="s">
        <v>5</v>
      </c>
      <c r="D12" s="5" t="s">
        <v>214</v>
      </c>
    </row>
    <row r="13" spans="1:4" s="6" customFormat="1" ht="19.5" customHeight="1">
      <c r="A13" s="73" t="s">
        <v>49</v>
      </c>
      <c r="B13" s="73"/>
      <c r="C13" s="73"/>
      <c r="D13" s="73"/>
    </row>
    <row r="14" spans="1:4" s="6" customFormat="1" ht="19.5" customHeight="1">
      <c r="A14" s="4" t="s">
        <v>139</v>
      </c>
      <c r="B14" s="3" t="s">
        <v>50</v>
      </c>
      <c r="C14" s="5" t="s">
        <v>5</v>
      </c>
      <c r="D14" s="5" t="s">
        <v>209</v>
      </c>
    </row>
    <row r="15" spans="1:4" s="6" customFormat="1" ht="19.5" customHeight="1">
      <c r="A15" s="4" t="s">
        <v>140</v>
      </c>
      <c r="B15" s="3" t="s">
        <v>51</v>
      </c>
      <c r="C15" s="5" t="s">
        <v>5</v>
      </c>
      <c r="D15" s="8" t="s">
        <v>210</v>
      </c>
    </row>
    <row r="16" spans="1:4" s="6" customFormat="1" ht="19.5" customHeight="1">
      <c r="A16" s="73" t="s">
        <v>52</v>
      </c>
      <c r="B16" s="73"/>
      <c r="C16" s="73"/>
      <c r="D16" s="73"/>
    </row>
    <row r="17" spans="1:4" s="6" customFormat="1" ht="19.5" customHeight="1">
      <c r="A17" s="4" t="s">
        <v>145</v>
      </c>
      <c r="B17" s="3" t="s">
        <v>53</v>
      </c>
      <c r="C17" s="5" t="s">
        <v>7</v>
      </c>
      <c r="D17" s="5">
        <v>2455.3</v>
      </c>
    </row>
    <row r="18" spans="1:4" s="6" customFormat="1" ht="19.5" customHeight="1">
      <c r="A18" s="69" t="s">
        <v>54</v>
      </c>
      <c r="B18" s="69"/>
      <c r="C18" s="69"/>
      <c r="D18" s="69"/>
    </row>
    <row r="19" spans="1:4" s="6" customFormat="1" ht="33" customHeight="1">
      <c r="A19" s="4" t="s">
        <v>146</v>
      </c>
      <c r="B19" s="3" t="s">
        <v>55</v>
      </c>
      <c r="C19" s="5" t="s">
        <v>5</v>
      </c>
      <c r="D19" s="5" t="s">
        <v>222</v>
      </c>
    </row>
    <row r="20" spans="1:4" s="6" customFormat="1" ht="24" customHeight="1">
      <c r="A20" s="4" t="s">
        <v>147</v>
      </c>
      <c r="B20" s="3" t="s">
        <v>56</v>
      </c>
      <c r="C20" s="8" t="s">
        <v>6</v>
      </c>
      <c r="D20" s="5">
        <v>5</v>
      </c>
    </row>
    <row r="21" spans="1:4" s="6" customFormat="1" ht="19.5" customHeight="1">
      <c r="A21" s="69" t="s">
        <v>90</v>
      </c>
      <c r="B21" s="69"/>
      <c r="C21" s="69"/>
      <c r="D21" s="69"/>
    </row>
    <row r="22" spans="1:4" s="6" customFormat="1" ht="19.5" customHeight="1">
      <c r="A22" s="4" t="s">
        <v>148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149</v>
      </c>
      <c r="B23" s="3" t="s">
        <v>58</v>
      </c>
      <c r="C23" s="5" t="s">
        <v>5</v>
      </c>
      <c r="D23" s="8" t="s">
        <v>218</v>
      </c>
    </row>
    <row r="24" spans="1:4" s="6" customFormat="1" ht="19.5" customHeight="1">
      <c r="A24" s="4" t="s">
        <v>150</v>
      </c>
      <c r="B24" s="7" t="s">
        <v>59</v>
      </c>
      <c r="C24" s="5" t="s">
        <v>5</v>
      </c>
      <c r="D24" s="5">
        <v>1997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218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1997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218</v>
      </c>
    </row>
    <row r="30" spans="1:4" s="6" customFormat="1" ht="19.5" customHeight="1">
      <c r="A30" s="4"/>
      <c r="B30" s="7" t="s">
        <v>59</v>
      </c>
      <c r="C30" s="5"/>
      <c r="D30" s="5">
        <v>1995</v>
      </c>
    </row>
    <row r="31" spans="1:4" s="6" customFormat="1" ht="19.5" customHeight="1">
      <c r="A31" s="4"/>
      <c r="B31" s="7" t="s">
        <v>57</v>
      </c>
      <c r="C31" s="5"/>
      <c r="D31" s="5">
        <v>4</v>
      </c>
    </row>
    <row r="32" spans="1:4" s="6" customFormat="1" ht="19.5" customHeight="1">
      <c r="A32" s="4"/>
      <c r="B32" s="3" t="s">
        <v>58</v>
      </c>
      <c r="C32" s="5"/>
      <c r="D32" s="8" t="s">
        <v>218</v>
      </c>
    </row>
    <row r="33" spans="1:4" s="6" customFormat="1" ht="19.5" customHeight="1">
      <c r="A33" s="4"/>
      <c r="B33" s="7" t="s">
        <v>59</v>
      </c>
      <c r="C33" s="5"/>
      <c r="D33" s="5">
        <v>1995</v>
      </c>
    </row>
    <row r="34" spans="1:4" s="6" customFormat="1" ht="19.5" customHeight="1">
      <c r="A34" s="4"/>
      <c r="B34" s="7" t="s">
        <v>57</v>
      </c>
      <c r="C34" s="5"/>
      <c r="D34" s="5">
        <v>5</v>
      </c>
    </row>
    <row r="35" spans="1:4" s="6" customFormat="1" ht="19.5" customHeight="1">
      <c r="A35" s="4"/>
      <c r="B35" s="3" t="s">
        <v>58</v>
      </c>
      <c r="C35" s="5"/>
      <c r="D35" s="8" t="s">
        <v>218</v>
      </c>
    </row>
    <row r="36" spans="1:4" s="6" customFormat="1" ht="19.5" customHeight="1">
      <c r="A36" s="4"/>
      <c r="B36" s="7" t="s">
        <v>59</v>
      </c>
      <c r="C36" s="5"/>
      <c r="D36" s="5">
        <v>1995</v>
      </c>
    </row>
    <row r="37" spans="1:4" s="6" customFormat="1" ht="19.5" customHeight="1">
      <c r="A37" s="73" t="s">
        <v>60</v>
      </c>
      <c r="B37" s="73"/>
      <c r="C37" s="73"/>
      <c r="D37" s="73"/>
    </row>
    <row r="38" spans="1:4" s="6" customFormat="1" ht="34.5" customHeight="1">
      <c r="A38" s="4" t="s">
        <v>151</v>
      </c>
      <c r="B38" s="7" t="s">
        <v>61</v>
      </c>
      <c r="C38" s="5" t="s">
        <v>5</v>
      </c>
      <c r="D38" s="10" t="s">
        <v>215</v>
      </c>
    </row>
    <row r="39" spans="1:4" s="6" customFormat="1" ht="19.5" customHeight="1">
      <c r="A39" s="4" t="s">
        <v>152</v>
      </c>
      <c r="B39" s="7" t="s">
        <v>62</v>
      </c>
      <c r="C39" s="5" t="s">
        <v>5</v>
      </c>
      <c r="D39" s="8" t="s">
        <v>206</v>
      </c>
    </row>
    <row r="40" spans="1:4" s="6" customFormat="1" ht="19.5" customHeight="1">
      <c r="A40" s="4" t="s">
        <v>153</v>
      </c>
      <c r="B40" s="3" t="s">
        <v>63</v>
      </c>
      <c r="C40" s="5" t="s">
        <v>5</v>
      </c>
      <c r="D40" s="8"/>
    </row>
    <row r="41" spans="1:4" s="6" customFormat="1" ht="19.5" customHeight="1">
      <c r="A41" s="4" t="s">
        <v>154</v>
      </c>
      <c r="B41" s="3" t="s">
        <v>64</v>
      </c>
      <c r="C41" s="5" t="s">
        <v>5</v>
      </c>
      <c r="D41" s="8"/>
    </row>
    <row r="42" spans="1:4" s="6" customFormat="1" ht="19.5" customHeight="1">
      <c r="A42" s="4" t="s">
        <v>155</v>
      </c>
      <c r="B42" s="3" t="s">
        <v>65</v>
      </c>
      <c r="C42" s="5" t="s">
        <v>5</v>
      </c>
      <c r="D42" s="17"/>
    </row>
    <row r="43" spans="1:4" s="6" customFormat="1" ht="19.5" customHeight="1">
      <c r="A43" s="4" t="s">
        <v>156</v>
      </c>
      <c r="B43" s="3" t="s">
        <v>66</v>
      </c>
      <c r="C43" s="5" t="s">
        <v>5</v>
      </c>
      <c r="D43" s="17"/>
    </row>
    <row r="44" spans="1:4" s="6" customFormat="1" ht="39.75" customHeight="1">
      <c r="A44" s="4"/>
      <c r="B44" s="7" t="s">
        <v>61</v>
      </c>
      <c r="C44" s="5" t="s">
        <v>5</v>
      </c>
      <c r="D44" s="10" t="s">
        <v>223</v>
      </c>
    </row>
    <row r="45" spans="1:4" s="6" customFormat="1" ht="19.5" customHeight="1">
      <c r="A45" s="4"/>
      <c r="B45" s="7" t="s">
        <v>62</v>
      </c>
      <c r="C45" s="5" t="s">
        <v>5</v>
      </c>
      <c r="D45" s="8" t="s">
        <v>206</v>
      </c>
    </row>
    <row r="46" spans="1:4" s="6" customFormat="1" ht="19.5" customHeight="1">
      <c r="A46" s="4"/>
      <c r="B46" s="3" t="s">
        <v>63</v>
      </c>
      <c r="C46" s="5" t="s">
        <v>5</v>
      </c>
      <c r="D46" s="8"/>
    </row>
    <row r="47" spans="1:4" s="6" customFormat="1" ht="19.5" customHeight="1">
      <c r="A47" s="4"/>
      <c r="B47" s="3" t="s">
        <v>64</v>
      </c>
      <c r="C47" s="5" t="s">
        <v>5</v>
      </c>
      <c r="D47" s="8"/>
    </row>
    <row r="48" spans="1:4" s="6" customFormat="1" ht="19.5" customHeight="1">
      <c r="A48" s="4"/>
      <c r="B48" s="3" t="s">
        <v>65</v>
      </c>
      <c r="C48" s="5" t="s">
        <v>5</v>
      </c>
      <c r="D48" s="17"/>
    </row>
    <row r="49" spans="1:4" s="6" customFormat="1" ht="19.5" customHeight="1">
      <c r="A49" s="4"/>
      <c r="B49" s="3" t="s">
        <v>66</v>
      </c>
      <c r="C49" s="5" t="s">
        <v>5</v>
      </c>
      <c r="D49" s="17"/>
    </row>
    <row r="50" spans="1:4" s="6" customFormat="1" ht="19.5" customHeight="1">
      <c r="A50" s="4"/>
      <c r="B50" s="7" t="s">
        <v>61</v>
      </c>
      <c r="C50" s="5"/>
      <c r="D50" s="19" t="s">
        <v>224</v>
      </c>
    </row>
    <row r="51" spans="1:4" s="6" customFormat="1" ht="19.5" customHeight="1">
      <c r="A51" s="4"/>
      <c r="B51" s="7" t="s">
        <v>62</v>
      </c>
      <c r="C51" s="5"/>
      <c r="D51" s="8" t="s">
        <v>206</v>
      </c>
    </row>
    <row r="52" spans="1:4" s="6" customFormat="1" ht="19.5" customHeight="1">
      <c r="A52" s="4"/>
      <c r="B52" s="3" t="s">
        <v>63</v>
      </c>
      <c r="C52" s="5"/>
      <c r="D52" s="8"/>
    </row>
    <row r="53" spans="1:4" s="6" customFormat="1" ht="19.5" customHeight="1">
      <c r="A53" s="4"/>
      <c r="B53" s="3" t="s">
        <v>64</v>
      </c>
      <c r="C53" s="5"/>
      <c r="D53" s="8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4"/>
      <c r="B56" s="7" t="s">
        <v>61</v>
      </c>
      <c r="C56" s="5"/>
      <c r="D56" s="19" t="s">
        <v>225</v>
      </c>
    </row>
    <row r="57" spans="1:4" s="6" customFormat="1" ht="19.5" customHeight="1">
      <c r="A57" s="4"/>
      <c r="B57" s="7" t="s">
        <v>62</v>
      </c>
      <c r="C57" s="5"/>
      <c r="D57" s="17" t="s">
        <v>211</v>
      </c>
    </row>
    <row r="58" spans="1:4" s="6" customFormat="1" ht="19.5" customHeight="1">
      <c r="A58" s="4"/>
      <c r="B58" s="3" t="s">
        <v>63</v>
      </c>
      <c r="C58" s="5"/>
      <c r="D58" s="8" t="s">
        <v>233</v>
      </c>
    </row>
    <row r="59" spans="1:4" s="6" customFormat="1" ht="19.5" customHeight="1">
      <c r="A59" s="4"/>
      <c r="B59" s="3" t="s">
        <v>64</v>
      </c>
      <c r="C59" s="5"/>
      <c r="D59" s="17" t="s">
        <v>226</v>
      </c>
    </row>
    <row r="60" spans="1:4" s="6" customFormat="1" ht="19.5" customHeight="1">
      <c r="A60" s="4"/>
      <c r="B60" s="3" t="s">
        <v>65</v>
      </c>
      <c r="C60" s="5"/>
      <c r="D60" s="17"/>
    </row>
    <row r="61" spans="1:4" s="6" customFormat="1" ht="19.5" customHeight="1">
      <c r="A61" s="4"/>
      <c r="B61" s="3" t="s">
        <v>66</v>
      </c>
      <c r="C61" s="5"/>
      <c r="D61" s="17"/>
    </row>
    <row r="62" spans="1:4" s="6" customFormat="1" ht="19.5" customHeight="1">
      <c r="A62" s="4"/>
      <c r="B62" s="7" t="s">
        <v>61</v>
      </c>
      <c r="C62" s="5"/>
      <c r="D62" s="19" t="s">
        <v>227</v>
      </c>
    </row>
    <row r="63" spans="1:4" s="6" customFormat="1" ht="19.5" customHeight="1">
      <c r="A63" s="4"/>
      <c r="B63" s="7" t="s">
        <v>62</v>
      </c>
      <c r="C63" s="5"/>
      <c r="D63" s="17" t="s">
        <v>206</v>
      </c>
    </row>
    <row r="64" spans="1:4" s="6" customFormat="1" ht="19.5" customHeight="1">
      <c r="A64" s="4"/>
      <c r="B64" s="3" t="s">
        <v>63</v>
      </c>
      <c r="C64" s="5"/>
      <c r="D64" s="17"/>
    </row>
    <row r="65" spans="1:4" s="6" customFormat="1" ht="19.5" customHeight="1">
      <c r="A65" s="4"/>
      <c r="B65" s="3" t="s">
        <v>64</v>
      </c>
      <c r="C65" s="5"/>
      <c r="D65" s="17"/>
    </row>
    <row r="66" spans="1:4" s="6" customFormat="1" ht="19.5" customHeight="1">
      <c r="A66" s="4"/>
      <c r="B66" s="3" t="s">
        <v>65</v>
      </c>
      <c r="C66" s="5"/>
      <c r="D66" s="17"/>
    </row>
    <row r="67" spans="1:4" s="6" customFormat="1" ht="19.5" customHeight="1">
      <c r="A67" s="4"/>
      <c r="B67" s="3" t="s">
        <v>66</v>
      </c>
      <c r="C67" s="5"/>
      <c r="D67" s="17"/>
    </row>
    <row r="68" spans="1:4" s="6" customFormat="1" ht="19.5" customHeight="1">
      <c r="A68" s="73" t="s">
        <v>67</v>
      </c>
      <c r="B68" s="73"/>
      <c r="C68" s="73"/>
      <c r="D68" s="73"/>
    </row>
    <row r="69" spans="1:4" s="6" customFormat="1" ht="19.5" customHeight="1">
      <c r="A69" s="4" t="s">
        <v>157</v>
      </c>
      <c r="B69" s="7" t="s">
        <v>68</v>
      </c>
      <c r="C69" s="5" t="s">
        <v>5</v>
      </c>
      <c r="D69" s="5" t="s">
        <v>228</v>
      </c>
    </row>
    <row r="70" spans="1:4" s="6" customFormat="1" ht="19.5" customHeight="1">
      <c r="A70" s="4" t="s">
        <v>161</v>
      </c>
      <c r="B70" s="7" t="s">
        <v>69</v>
      </c>
      <c r="C70" s="8" t="s">
        <v>6</v>
      </c>
      <c r="D70" s="5"/>
    </row>
    <row r="71" spans="1:4" s="6" customFormat="1" ht="19.5" customHeight="1">
      <c r="A71" s="73" t="s">
        <v>70</v>
      </c>
      <c r="B71" s="73"/>
      <c r="C71" s="73"/>
      <c r="D71" s="73"/>
    </row>
    <row r="72" spans="1:4" s="6" customFormat="1" ht="19.5" customHeight="1">
      <c r="A72" s="4" t="s">
        <v>162</v>
      </c>
      <c r="B72" s="3" t="s">
        <v>71</v>
      </c>
      <c r="C72" s="5" t="s">
        <v>5</v>
      </c>
      <c r="D72" s="5" t="s">
        <v>228</v>
      </c>
    </row>
    <row r="73" spans="1:4" s="6" customFormat="1" ht="19.5" customHeight="1">
      <c r="A73" s="73" t="s">
        <v>72</v>
      </c>
      <c r="B73" s="73"/>
      <c r="C73" s="73"/>
      <c r="D73" s="73"/>
    </row>
    <row r="74" spans="1:4" s="6" customFormat="1" ht="30.75" customHeight="1">
      <c r="A74" s="4" t="s">
        <v>163</v>
      </c>
      <c r="B74" s="7" t="s">
        <v>73</v>
      </c>
      <c r="C74" s="5" t="s">
        <v>5</v>
      </c>
      <c r="D74" s="5" t="s">
        <v>229</v>
      </c>
    </row>
    <row r="75" spans="1:4" s="6" customFormat="1" ht="19.5" customHeight="1">
      <c r="A75" s="73" t="s">
        <v>74</v>
      </c>
      <c r="B75" s="73"/>
      <c r="C75" s="73"/>
      <c r="D75" s="73"/>
    </row>
    <row r="76" spans="1:4" s="6" customFormat="1" ht="19.5" customHeight="1">
      <c r="A76" s="4" t="s">
        <v>164</v>
      </c>
      <c r="B76" s="7" t="s">
        <v>75</v>
      </c>
      <c r="C76" s="5" t="s">
        <v>5</v>
      </c>
      <c r="D76" s="5" t="s">
        <v>228</v>
      </c>
    </row>
    <row r="77" spans="1:4" s="6" customFormat="1" ht="19.5" customHeight="1">
      <c r="A77" s="69" t="s">
        <v>76</v>
      </c>
      <c r="B77" s="69"/>
      <c r="C77" s="69"/>
      <c r="D77" s="69"/>
    </row>
    <row r="78" spans="1:4" s="6" customFormat="1" ht="19.5" customHeight="1">
      <c r="A78" s="4" t="s">
        <v>168</v>
      </c>
      <c r="B78" s="7" t="s">
        <v>77</v>
      </c>
      <c r="C78" s="5" t="s">
        <v>5</v>
      </c>
      <c r="D78" s="5" t="s">
        <v>228</v>
      </c>
    </row>
    <row r="79" spans="1:4" s="6" customFormat="1" ht="19.5" customHeight="1">
      <c r="A79" s="4" t="s">
        <v>169</v>
      </c>
      <c r="B79" s="7" t="s">
        <v>78</v>
      </c>
      <c r="C79" s="5" t="s">
        <v>34</v>
      </c>
      <c r="D79" s="5"/>
    </row>
    <row r="80" spans="1:4" s="6" customFormat="1" ht="19.5" customHeight="1">
      <c r="A80" s="73" t="s">
        <v>79</v>
      </c>
      <c r="B80" s="73"/>
      <c r="C80" s="73"/>
      <c r="D80" s="73"/>
    </row>
    <row r="81" spans="1:4" s="6" customFormat="1" ht="19.5" customHeight="1">
      <c r="A81" s="4" t="s">
        <v>170</v>
      </c>
      <c r="B81" s="7" t="s">
        <v>80</v>
      </c>
      <c r="C81" s="5" t="s">
        <v>5</v>
      </c>
      <c r="D81" s="5" t="s">
        <v>228</v>
      </c>
    </row>
    <row r="82" spans="1:4" s="6" customFormat="1" ht="19.5" customHeight="1">
      <c r="A82" s="73" t="s">
        <v>81</v>
      </c>
      <c r="B82" s="73"/>
      <c r="C82" s="73"/>
      <c r="D82" s="73"/>
    </row>
    <row r="83" spans="1:4" s="6" customFormat="1" ht="19.5" customHeight="1">
      <c r="A83" s="4" t="s">
        <v>171</v>
      </c>
      <c r="B83" s="3" t="s">
        <v>82</v>
      </c>
      <c r="C83" s="5" t="s">
        <v>5</v>
      </c>
      <c r="D83" s="7" t="s">
        <v>213</v>
      </c>
    </row>
    <row r="84" spans="1:4" s="6" customFormat="1" ht="19.5" customHeight="1">
      <c r="A84" s="73" t="s">
        <v>83</v>
      </c>
      <c r="B84" s="73"/>
      <c r="C84" s="73"/>
      <c r="D84" s="73"/>
    </row>
    <row r="85" spans="1:4" s="6" customFormat="1" ht="19.5" customHeight="1">
      <c r="A85" s="4" t="s">
        <v>172</v>
      </c>
      <c r="B85" s="3" t="s">
        <v>84</v>
      </c>
      <c r="C85" s="5" t="s">
        <v>5</v>
      </c>
      <c r="D85" s="5" t="s">
        <v>230</v>
      </c>
    </row>
    <row r="86" spans="1:4" s="6" customFormat="1" ht="19.5" customHeight="1">
      <c r="A86" s="73" t="s">
        <v>85</v>
      </c>
      <c r="B86" s="73"/>
      <c r="C86" s="73"/>
      <c r="D86" s="73"/>
    </row>
    <row r="87" spans="1:4" s="6" customFormat="1" ht="31.5" customHeight="1">
      <c r="A87" s="4" t="s">
        <v>173</v>
      </c>
      <c r="B87" s="3" t="s">
        <v>86</v>
      </c>
      <c r="C87" s="5" t="s">
        <v>5</v>
      </c>
      <c r="D87" s="8" t="s">
        <v>216</v>
      </c>
    </row>
    <row r="88" spans="1:4" s="6" customFormat="1" ht="19.5" customHeight="1">
      <c r="A88" s="69" t="s">
        <v>91</v>
      </c>
      <c r="B88" s="69"/>
      <c r="C88" s="69"/>
      <c r="D88" s="69"/>
    </row>
    <row r="89" spans="1:4" s="6" customFormat="1" ht="19.5" customHeight="1">
      <c r="A89" s="4" t="s">
        <v>174</v>
      </c>
      <c r="B89" s="3" t="s">
        <v>87</v>
      </c>
      <c r="C89" s="5" t="s">
        <v>5</v>
      </c>
      <c r="D89" s="8"/>
    </row>
    <row r="90" s="6" customFormat="1" ht="39.75" customHeight="1"/>
  </sheetData>
  <sheetProtection/>
  <mergeCells count="19">
    <mergeCell ref="A80:D80"/>
    <mergeCell ref="A82:D82"/>
    <mergeCell ref="A18:D18"/>
    <mergeCell ref="A8:D8"/>
    <mergeCell ref="A16:D16"/>
    <mergeCell ref="A1:D1"/>
    <mergeCell ref="A6:D6"/>
    <mergeCell ref="A11:D11"/>
    <mergeCell ref="A13:D13"/>
    <mergeCell ref="A84:D84"/>
    <mergeCell ref="A86:D86"/>
    <mergeCell ref="A88:D88"/>
    <mergeCell ref="A21:D21"/>
    <mergeCell ref="A37:D37"/>
    <mergeCell ref="A68:D68"/>
    <mergeCell ref="A71:D71"/>
    <mergeCell ref="A73:D73"/>
    <mergeCell ref="A75:D75"/>
    <mergeCell ref="A77:D77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78" sqref="G78"/>
    </sheetView>
  </sheetViews>
  <sheetFormatPr defaultColWidth="9.140625" defaultRowHeight="15"/>
  <cols>
    <col min="1" max="1" width="7.28125" style="1" bestFit="1" customWidth="1"/>
    <col min="2" max="2" width="48.140625" style="23" customWidth="1"/>
    <col min="3" max="3" width="9.00390625" style="23" bestFit="1" customWidth="1"/>
    <col min="4" max="4" width="21.140625" style="38" customWidth="1"/>
    <col min="5" max="5" width="20.57421875" style="38" customWidth="1"/>
    <col min="6" max="6" width="11.7109375" style="38" customWidth="1"/>
    <col min="7" max="7" width="36.57421875" style="51" customWidth="1"/>
    <col min="8" max="8" width="9.140625" style="23" customWidth="1"/>
    <col min="9" max="16384" width="9.140625" style="1" customWidth="1"/>
  </cols>
  <sheetData>
    <row r="1" spans="2:8" s="36" customFormat="1" ht="64.5" customHeight="1">
      <c r="B1" s="81" t="s">
        <v>335</v>
      </c>
      <c r="C1" s="81"/>
      <c r="D1" s="81"/>
      <c r="E1" s="39"/>
      <c r="F1" s="39"/>
      <c r="G1" s="40"/>
      <c r="H1" s="38"/>
    </row>
    <row r="2" spans="2:8" s="36" customFormat="1" ht="24.75" customHeight="1">
      <c r="B2" s="41" t="str">
        <f>'[1]2.1'!B3</f>
        <v>по адресу: Московская обл., г. Щелково,  ул.  Заречная,   д. 4.</v>
      </c>
      <c r="C2" s="38"/>
      <c r="D2" s="38"/>
      <c r="E2" s="38"/>
      <c r="F2" s="38"/>
      <c r="G2" s="40"/>
      <c r="H2" s="38"/>
    </row>
    <row r="3" spans="1:8" s="6" customFormat="1" ht="61.5" customHeight="1">
      <c r="A3" s="37" t="s">
        <v>0</v>
      </c>
      <c r="B3" s="42" t="s">
        <v>1</v>
      </c>
      <c r="C3" s="42" t="s">
        <v>2</v>
      </c>
      <c r="D3" s="42" t="s">
        <v>336</v>
      </c>
      <c r="E3" s="42" t="s">
        <v>337</v>
      </c>
      <c r="F3" s="42" t="s">
        <v>338</v>
      </c>
      <c r="G3" s="43" t="s">
        <v>339</v>
      </c>
      <c r="H3" s="52"/>
    </row>
    <row r="4" spans="1:8" s="6" customFormat="1" ht="19.5" customHeight="1">
      <c r="A4" s="20">
        <v>1</v>
      </c>
      <c r="B4" s="44" t="s">
        <v>4</v>
      </c>
      <c r="C4" s="45" t="s">
        <v>5</v>
      </c>
      <c r="D4" s="75" t="str">
        <f>'[1]2.1'!D6</f>
        <v>27.03.2018 г.</v>
      </c>
      <c r="E4" s="76"/>
      <c r="F4" s="46"/>
      <c r="G4" s="47"/>
      <c r="H4" s="52"/>
    </row>
    <row r="5" spans="1:8" s="6" customFormat="1" ht="19.5" customHeight="1">
      <c r="A5" s="20">
        <v>2</v>
      </c>
      <c r="B5" s="48" t="s">
        <v>92</v>
      </c>
      <c r="C5" s="45" t="s">
        <v>5</v>
      </c>
      <c r="D5" s="77" t="s">
        <v>251</v>
      </c>
      <c r="E5" s="78"/>
      <c r="F5" s="42"/>
      <c r="G5" s="47"/>
      <c r="H5" s="52"/>
    </row>
    <row r="6" spans="1:8" s="6" customFormat="1" ht="19.5" customHeight="1">
      <c r="A6" s="20">
        <v>3</v>
      </c>
      <c r="B6" s="48" t="s">
        <v>64</v>
      </c>
      <c r="C6" s="45" t="s">
        <v>5</v>
      </c>
      <c r="D6" s="75" t="s">
        <v>340</v>
      </c>
      <c r="E6" s="76"/>
      <c r="F6" s="46"/>
      <c r="G6" s="47"/>
      <c r="H6" s="52"/>
    </row>
    <row r="7" spans="1:8" s="6" customFormat="1" ht="19.5" customHeight="1">
      <c r="A7" s="20">
        <v>4</v>
      </c>
      <c r="B7" s="48" t="s">
        <v>93</v>
      </c>
      <c r="C7" s="45" t="s">
        <v>341</v>
      </c>
      <c r="D7" s="49">
        <v>4.26</v>
      </c>
      <c r="E7" s="49">
        <v>4.65</v>
      </c>
      <c r="F7" s="46">
        <v>10533.4</v>
      </c>
      <c r="G7" s="47">
        <f>(D7*6+E7*6)*F7</f>
        <v>563115.564</v>
      </c>
      <c r="H7" s="52"/>
    </row>
    <row r="8" spans="1:8" s="6" customFormat="1" ht="89.25" customHeight="1">
      <c r="A8" s="20">
        <v>5</v>
      </c>
      <c r="B8" s="48" t="s">
        <v>177</v>
      </c>
      <c r="C8" s="45" t="s">
        <v>5</v>
      </c>
      <c r="D8" s="79" t="s">
        <v>342</v>
      </c>
      <c r="E8" s="80"/>
      <c r="F8" s="46"/>
      <c r="G8" s="47"/>
      <c r="H8" s="52"/>
    </row>
    <row r="9" spans="1:8" s="6" customFormat="1" ht="19.5" customHeight="1">
      <c r="A9" s="20">
        <v>6</v>
      </c>
      <c r="B9" s="48" t="s">
        <v>178</v>
      </c>
      <c r="C9" s="45" t="s">
        <v>5</v>
      </c>
      <c r="D9" s="75" t="s">
        <v>252</v>
      </c>
      <c r="E9" s="76"/>
      <c r="F9" s="46"/>
      <c r="G9" s="47"/>
      <c r="H9" s="52"/>
    </row>
    <row r="10" spans="1:8" s="6" customFormat="1" ht="31.5" customHeight="1">
      <c r="A10" s="20">
        <v>7</v>
      </c>
      <c r="B10" s="48" t="s">
        <v>94</v>
      </c>
      <c r="C10" s="45" t="s">
        <v>5</v>
      </c>
      <c r="D10" s="75" t="s">
        <v>253</v>
      </c>
      <c r="E10" s="76"/>
      <c r="F10" s="46"/>
      <c r="G10" s="47"/>
      <c r="H10" s="52"/>
    </row>
    <row r="11" spans="1:8" s="6" customFormat="1" ht="15.75">
      <c r="A11" s="20">
        <v>8</v>
      </c>
      <c r="B11" s="48"/>
      <c r="C11" s="45"/>
      <c r="D11" s="46"/>
      <c r="E11" s="46"/>
      <c r="F11" s="46"/>
      <c r="G11" s="47"/>
      <c r="H11" s="52"/>
    </row>
    <row r="12" spans="1:8" s="6" customFormat="1" ht="15.75">
      <c r="A12" s="20">
        <v>9</v>
      </c>
      <c r="B12" s="48" t="s">
        <v>92</v>
      </c>
      <c r="C12" s="45" t="s">
        <v>5</v>
      </c>
      <c r="D12" s="77" t="s">
        <v>254</v>
      </c>
      <c r="E12" s="78"/>
      <c r="F12" s="42"/>
      <c r="G12" s="47"/>
      <c r="H12" s="52"/>
    </row>
    <row r="13" spans="1:8" s="6" customFormat="1" ht="31.5" customHeight="1">
      <c r="A13" s="20">
        <v>10</v>
      </c>
      <c r="B13" s="48" t="s">
        <v>64</v>
      </c>
      <c r="C13" s="45" t="s">
        <v>5</v>
      </c>
      <c r="D13" s="75" t="s">
        <v>340</v>
      </c>
      <c r="E13" s="76"/>
      <c r="F13" s="46"/>
      <c r="G13" s="47"/>
      <c r="H13" s="52"/>
    </row>
    <row r="14" spans="1:7" ht="15.75">
      <c r="A14" s="20">
        <v>11</v>
      </c>
      <c r="B14" s="48" t="s">
        <v>93</v>
      </c>
      <c r="C14" s="45" t="s">
        <v>18</v>
      </c>
      <c r="D14" s="49">
        <v>6.23</v>
      </c>
      <c r="E14" s="49">
        <v>6.6</v>
      </c>
      <c r="F14" s="46">
        <v>10533.4</v>
      </c>
      <c r="G14" s="47">
        <f>(D14*6+E14*6)*F14</f>
        <v>810861.1319999999</v>
      </c>
    </row>
    <row r="15" spans="1:7" ht="105" customHeight="1">
      <c r="A15" s="20">
        <v>12</v>
      </c>
      <c r="B15" s="48" t="s">
        <v>177</v>
      </c>
      <c r="C15" s="45" t="s">
        <v>5</v>
      </c>
      <c r="D15" s="79" t="s">
        <v>342</v>
      </c>
      <c r="E15" s="80"/>
      <c r="F15" s="46"/>
      <c r="G15" s="50"/>
    </row>
    <row r="16" spans="1:7" ht="47.25" customHeight="1">
      <c r="A16" s="20">
        <v>13</v>
      </c>
      <c r="B16" s="48" t="s">
        <v>178</v>
      </c>
      <c r="C16" s="45" t="s">
        <v>5</v>
      </c>
      <c r="D16" s="75" t="s">
        <v>255</v>
      </c>
      <c r="E16" s="76"/>
      <c r="F16" s="46"/>
      <c r="G16" s="50"/>
    </row>
    <row r="17" spans="1:7" ht="15.75">
      <c r="A17" s="20">
        <v>14</v>
      </c>
      <c r="B17" s="48" t="s">
        <v>94</v>
      </c>
      <c r="C17" s="45" t="s">
        <v>5</v>
      </c>
      <c r="D17" s="75" t="s">
        <v>256</v>
      </c>
      <c r="E17" s="76"/>
      <c r="F17" s="46"/>
      <c r="G17" s="50"/>
    </row>
    <row r="18" spans="1:7" ht="15.75">
      <c r="A18" s="20">
        <v>15</v>
      </c>
      <c r="B18" s="48"/>
      <c r="C18" s="45"/>
      <c r="D18" s="46"/>
      <c r="E18" s="46"/>
      <c r="F18" s="46"/>
      <c r="G18" s="50"/>
    </row>
    <row r="19" spans="1:7" ht="31.5" customHeight="1">
      <c r="A19" s="20">
        <v>16</v>
      </c>
      <c r="B19" s="48" t="s">
        <v>92</v>
      </c>
      <c r="C19" s="45" t="s">
        <v>5</v>
      </c>
      <c r="D19" s="77" t="s">
        <v>257</v>
      </c>
      <c r="E19" s="78"/>
      <c r="F19" s="42"/>
      <c r="G19" s="50"/>
    </row>
    <row r="20" spans="1:7" ht="15.75">
      <c r="A20" s="20">
        <v>17</v>
      </c>
      <c r="B20" s="48" t="s">
        <v>64</v>
      </c>
      <c r="C20" s="45" t="s">
        <v>5</v>
      </c>
      <c r="D20" s="75" t="s">
        <v>340</v>
      </c>
      <c r="E20" s="76"/>
      <c r="F20" s="46"/>
      <c r="G20" s="50"/>
    </row>
    <row r="21" spans="1:7" ht="15.75">
      <c r="A21" s="20">
        <v>18</v>
      </c>
      <c r="B21" s="48" t="s">
        <v>93</v>
      </c>
      <c r="C21" s="45" t="s">
        <v>18</v>
      </c>
      <c r="D21" s="49">
        <v>5.28</v>
      </c>
      <c r="E21" s="49">
        <v>5</v>
      </c>
      <c r="F21" s="46">
        <v>10533.4</v>
      </c>
      <c r="G21" s="47">
        <f>(D21*6+E21*6)*F21</f>
        <v>649700.112</v>
      </c>
    </row>
    <row r="22" spans="1:7" ht="107.25" customHeight="1">
      <c r="A22" s="20">
        <v>19</v>
      </c>
      <c r="B22" s="48" t="s">
        <v>177</v>
      </c>
      <c r="C22" s="45" t="s">
        <v>5</v>
      </c>
      <c r="D22" s="79" t="s">
        <v>342</v>
      </c>
      <c r="E22" s="80"/>
      <c r="F22" s="46"/>
      <c r="G22" s="50"/>
    </row>
    <row r="23" spans="1:7" ht="15.75">
      <c r="A23" s="20">
        <v>20</v>
      </c>
      <c r="B23" s="48" t="s">
        <v>178</v>
      </c>
      <c r="C23" s="45" t="s">
        <v>5</v>
      </c>
      <c r="D23" s="75" t="s">
        <v>252</v>
      </c>
      <c r="E23" s="76"/>
      <c r="F23" s="46"/>
      <c r="G23" s="50"/>
    </row>
    <row r="24" spans="1:7" ht="31.5" customHeight="1">
      <c r="A24" s="20">
        <v>21</v>
      </c>
      <c r="B24" s="48" t="s">
        <v>94</v>
      </c>
      <c r="C24" s="45" t="s">
        <v>5</v>
      </c>
      <c r="D24" s="75" t="s">
        <v>343</v>
      </c>
      <c r="E24" s="76"/>
      <c r="F24" s="46"/>
      <c r="G24" s="50"/>
    </row>
    <row r="25" spans="1:7" ht="15.75">
      <c r="A25" s="20">
        <v>22</v>
      </c>
      <c r="B25" s="48"/>
      <c r="C25" s="45"/>
      <c r="D25" s="46"/>
      <c r="E25" s="46"/>
      <c r="F25" s="46"/>
      <c r="G25" s="50"/>
    </row>
    <row r="26" spans="1:7" ht="31.5" customHeight="1">
      <c r="A26" s="20">
        <v>23</v>
      </c>
      <c r="B26" s="48" t="s">
        <v>92</v>
      </c>
      <c r="C26" s="45" t="s">
        <v>5</v>
      </c>
      <c r="D26" s="77" t="s">
        <v>271</v>
      </c>
      <c r="E26" s="78"/>
      <c r="F26" s="42"/>
      <c r="G26" s="50"/>
    </row>
    <row r="27" spans="1:7" ht="15.75">
      <c r="A27" s="20">
        <v>24</v>
      </c>
      <c r="B27" s="48" t="s">
        <v>64</v>
      </c>
      <c r="C27" s="45" t="s">
        <v>5</v>
      </c>
      <c r="D27" s="75" t="s">
        <v>340</v>
      </c>
      <c r="E27" s="76"/>
      <c r="F27" s="46"/>
      <c r="G27" s="50"/>
    </row>
    <row r="28" spans="1:7" ht="15.75">
      <c r="A28" s="20">
        <v>25</v>
      </c>
      <c r="B28" s="48" t="s">
        <v>93</v>
      </c>
      <c r="C28" s="45" t="s">
        <v>18</v>
      </c>
      <c r="D28" s="49">
        <v>1.49</v>
      </c>
      <c r="E28" s="49">
        <v>1.49</v>
      </c>
      <c r="F28" s="46">
        <v>10533.4</v>
      </c>
      <c r="G28" s="47">
        <f>(D28*6+E28*6)*F28</f>
        <v>188337.19199999998</v>
      </c>
    </row>
    <row r="29" spans="1:7" ht="105.75" customHeight="1">
      <c r="A29" s="20">
        <v>26</v>
      </c>
      <c r="B29" s="48" t="s">
        <v>177</v>
      </c>
      <c r="C29" s="45" t="s">
        <v>5</v>
      </c>
      <c r="D29" s="79" t="s">
        <v>342</v>
      </c>
      <c r="E29" s="80"/>
      <c r="F29" s="46"/>
      <c r="G29" s="50"/>
    </row>
    <row r="30" spans="1:7" ht="15.75">
      <c r="A30" s="20">
        <v>27</v>
      </c>
      <c r="B30" s="48" t="s">
        <v>178</v>
      </c>
      <c r="C30" s="45" t="s">
        <v>5</v>
      </c>
      <c r="D30" s="75" t="s">
        <v>252</v>
      </c>
      <c r="E30" s="76"/>
      <c r="F30" s="46"/>
      <c r="G30" s="50"/>
    </row>
    <row r="31" spans="1:7" ht="15.75">
      <c r="A31" s="20">
        <v>28</v>
      </c>
      <c r="B31" s="48" t="s">
        <v>94</v>
      </c>
      <c r="C31" s="45" t="s">
        <v>5</v>
      </c>
      <c r="D31" s="75" t="s">
        <v>256</v>
      </c>
      <c r="E31" s="76"/>
      <c r="F31" s="46"/>
      <c r="G31" s="50"/>
    </row>
    <row r="32" spans="1:7" ht="15.75">
      <c r="A32" s="20">
        <v>29</v>
      </c>
      <c r="B32" s="48"/>
      <c r="C32" s="45"/>
      <c r="D32" s="46"/>
      <c r="E32" s="46"/>
      <c r="F32" s="46"/>
      <c r="G32" s="50"/>
    </row>
    <row r="33" spans="1:7" ht="47.25" customHeight="1">
      <c r="A33" s="20">
        <v>30</v>
      </c>
      <c r="B33" s="48" t="s">
        <v>92</v>
      </c>
      <c r="C33" s="45" t="s">
        <v>5</v>
      </c>
      <c r="D33" s="77" t="s">
        <v>258</v>
      </c>
      <c r="E33" s="78"/>
      <c r="F33" s="42"/>
      <c r="G33" s="50"/>
    </row>
    <row r="34" spans="1:7" ht="15.75">
      <c r="A34" s="20">
        <v>31</v>
      </c>
      <c r="B34" s="48" t="s">
        <v>64</v>
      </c>
      <c r="C34" s="45" t="s">
        <v>5</v>
      </c>
      <c r="D34" s="75" t="s">
        <v>340</v>
      </c>
      <c r="E34" s="76"/>
      <c r="F34" s="46"/>
      <c r="G34" s="50"/>
    </row>
    <row r="35" spans="1:7" ht="15.75">
      <c r="A35" s="20">
        <v>32</v>
      </c>
      <c r="B35" s="48" t="s">
        <v>93</v>
      </c>
      <c r="C35" s="45" t="s">
        <v>18</v>
      </c>
      <c r="D35" s="49">
        <v>2.21</v>
      </c>
      <c r="E35" s="49">
        <v>2.75</v>
      </c>
      <c r="F35" s="46">
        <v>10533.4</v>
      </c>
      <c r="G35" s="47">
        <f>(D35*6+E35*6)*F35</f>
        <v>313473.984</v>
      </c>
    </row>
    <row r="36" spans="1:7" ht="111.75" customHeight="1">
      <c r="A36" s="20">
        <v>33</v>
      </c>
      <c r="B36" s="48" t="s">
        <v>177</v>
      </c>
      <c r="C36" s="45" t="s">
        <v>5</v>
      </c>
      <c r="D36" s="79" t="s">
        <v>342</v>
      </c>
      <c r="E36" s="80"/>
      <c r="F36" s="46"/>
      <c r="G36" s="50"/>
    </row>
    <row r="37" spans="1:7" ht="31.5" customHeight="1">
      <c r="A37" s="20">
        <v>34</v>
      </c>
      <c r="B37" s="48" t="s">
        <v>178</v>
      </c>
      <c r="C37" s="45" t="s">
        <v>5</v>
      </c>
      <c r="D37" s="75" t="s">
        <v>259</v>
      </c>
      <c r="E37" s="76"/>
      <c r="F37" s="46"/>
      <c r="G37" s="50"/>
    </row>
    <row r="38" spans="1:7" ht="15.75">
      <c r="A38" s="20">
        <v>35</v>
      </c>
      <c r="B38" s="48" t="s">
        <v>94</v>
      </c>
      <c r="C38" s="45" t="s">
        <v>5</v>
      </c>
      <c r="D38" s="75" t="s">
        <v>256</v>
      </c>
      <c r="E38" s="76"/>
      <c r="F38" s="46"/>
      <c r="G38" s="50"/>
    </row>
    <row r="39" spans="1:7" ht="15.75">
      <c r="A39" s="20">
        <v>36</v>
      </c>
      <c r="B39" s="48"/>
      <c r="C39" s="45"/>
      <c r="D39" s="46"/>
      <c r="E39" s="46"/>
      <c r="F39" s="46"/>
      <c r="G39" s="50"/>
    </row>
    <row r="40" spans="1:7" ht="47.25" customHeight="1">
      <c r="A40" s="20">
        <v>37</v>
      </c>
      <c r="B40" s="48" t="s">
        <v>92</v>
      </c>
      <c r="C40" s="45" t="s">
        <v>5</v>
      </c>
      <c r="D40" s="77" t="s">
        <v>260</v>
      </c>
      <c r="E40" s="78"/>
      <c r="F40" s="42"/>
      <c r="G40" s="50"/>
    </row>
    <row r="41" spans="1:7" ht="15.75">
      <c r="A41" s="20">
        <v>38</v>
      </c>
      <c r="B41" s="48" t="s">
        <v>64</v>
      </c>
      <c r="C41" s="45" t="s">
        <v>5</v>
      </c>
      <c r="D41" s="75" t="s">
        <v>340</v>
      </c>
      <c r="E41" s="76"/>
      <c r="F41" s="46"/>
      <c r="G41" s="50"/>
    </row>
    <row r="42" spans="1:7" ht="15.75">
      <c r="A42" s="20">
        <v>39</v>
      </c>
      <c r="B42" s="48" t="s">
        <v>93</v>
      </c>
      <c r="C42" s="45" t="s">
        <v>18</v>
      </c>
      <c r="D42" s="49">
        <v>1.78</v>
      </c>
      <c r="E42" s="49">
        <v>1.8</v>
      </c>
      <c r="F42" s="46">
        <v>10533.4</v>
      </c>
      <c r="G42" s="47">
        <f>(D42*6+E42*6)*F42</f>
        <v>226257.432</v>
      </c>
    </row>
    <row r="43" spans="1:7" ht="109.5" customHeight="1">
      <c r="A43" s="20">
        <v>40</v>
      </c>
      <c r="B43" s="48" t="s">
        <v>177</v>
      </c>
      <c r="C43" s="45" t="s">
        <v>5</v>
      </c>
      <c r="D43" s="79" t="s">
        <v>342</v>
      </c>
      <c r="E43" s="80"/>
      <c r="F43" s="46"/>
      <c r="G43" s="50"/>
    </row>
    <row r="44" spans="1:7" ht="31.5" customHeight="1">
      <c r="A44" s="20">
        <v>41</v>
      </c>
      <c r="B44" s="48" t="s">
        <v>178</v>
      </c>
      <c r="C44" s="45" t="s">
        <v>5</v>
      </c>
      <c r="D44" s="75" t="s">
        <v>259</v>
      </c>
      <c r="E44" s="76"/>
      <c r="F44" s="46"/>
      <c r="G44" s="50"/>
    </row>
    <row r="45" spans="1:7" ht="15.75">
      <c r="A45" s="20">
        <v>42</v>
      </c>
      <c r="B45" s="48" t="s">
        <v>94</v>
      </c>
      <c r="C45" s="45" t="s">
        <v>5</v>
      </c>
      <c r="D45" s="75" t="s">
        <v>256</v>
      </c>
      <c r="E45" s="76"/>
      <c r="F45" s="46"/>
      <c r="G45" s="50"/>
    </row>
    <row r="46" spans="1:7" ht="15.75">
      <c r="A46" s="20">
        <v>43</v>
      </c>
      <c r="B46" s="48"/>
      <c r="C46" s="45"/>
      <c r="D46" s="46"/>
      <c r="E46" s="46"/>
      <c r="F46" s="46"/>
      <c r="G46" s="50"/>
    </row>
    <row r="47" spans="1:7" ht="93" customHeight="1">
      <c r="A47" s="20">
        <v>44</v>
      </c>
      <c r="B47" s="48" t="s">
        <v>92</v>
      </c>
      <c r="C47" s="45" t="s">
        <v>5</v>
      </c>
      <c r="D47" s="77" t="s">
        <v>261</v>
      </c>
      <c r="E47" s="78"/>
      <c r="F47" s="42"/>
      <c r="G47" s="50"/>
    </row>
    <row r="48" spans="1:7" ht="15.75">
      <c r="A48" s="20">
        <v>45</v>
      </c>
      <c r="B48" s="48" t="s">
        <v>64</v>
      </c>
      <c r="C48" s="45" t="s">
        <v>5</v>
      </c>
      <c r="D48" s="75" t="s">
        <v>340</v>
      </c>
      <c r="E48" s="76"/>
      <c r="F48" s="46"/>
      <c r="G48" s="50"/>
    </row>
    <row r="49" spans="1:7" ht="15.75">
      <c r="A49" s="20">
        <v>46</v>
      </c>
      <c r="B49" s="48" t="s">
        <v>93</v>
      </c>
      <c r="C49" s="45" t="s">
        <v>18</v>
      </c>
      <c r="D49" s="49">
        <v>4.53</v>
      </c>
      <c r="E49" s="49">
        <v>4.53</v>
      </c>
      <c r="F49" s="46">
        <v>10533.4</v>
      </c>
      <c r="G49" s="47">
        <f>(D49*6+E49*6)*F49</f>
        <v>572595.624</v>
      </c>
    </row>
    <row r="50" spans="1:7" ht="103.5" customHeight="1">
      <c r="A50" s="20">
        <v>47</v>
      </c>
      <c r="B50" s="48" t="s">
        <v>177</v>
      </c>
      <c r="C50" s="45" t="s">
        <v>5</v>
      </c>
      <c r="D50" s="79" t="s">
        <v>342</v>
      </c>
      <c r="E50" s="80"/>
      <c r="F50" s="46"/>
      <c r="G50" s="50"/>
    </row>
    <row r="51" spans="1:7" ht="31.5" customHeight="1">
      <c r="A51" s="20">
        <v>48</v>
      </c>
      <c r="B51" s="48" t="s">
        <v>178</v>
      </c>
      <c r="C51" s="45" t="s">
        <v>5</v>
      </c>
      <c r="D51" s="75" t="s">
        <v>259</v>
      </c>
      <c r="E51" s="76"/>
      <c r="F51" s="46"/>
      <c r="G51" s="50"/>
    </row>
    <row r="52" spans="1:7" ht="15.75">
      <c r="A52" s="20">
        <v>49</v>
      </c>
      <c r="B52" s="48" t="s">
        <v>94</v>
      </c>
      <c r="C52" s="45" t="s">
        <v>5</v>
      </c>
      <c r="D52" s="75" t="s">
        <v>256</v>
      </c>
      <c r="E52" s="76"/>
      <c r="F52" s="46"/>
      <c r="G52" s="50"/>
    </row>
    <row r="53" spans="1:7" ht="15.75">
      <c r="A53" s="20">
        <v>57</v>
      </c>
      <c r="B53" s="48"/>
      <c r="C53" s="45"/>
      <c r="D53" s="46"/>
      <c r="E53" s="46"/>
      <c r="F53" s="46"/>
      <c r="G53" s="50"/>
    </row>
    <row r="54" spans="1:7" ht="15.75">
      <c r="A54" s="20">
        <v>58</v>
      </c>
      <c r="B54" s="48" t="s">
        <v>92</v>
      </c>
      <c r="C54" s="45" t="s">
        <v>5</v>
      </c>
      <c r="D54" s="77" t="s">
        <v>262</v>
      </c>
      <c r="E54" s="78"/>
      <c r="F54" s="42"/>
      <c r="G54" s="50"/>
    </row>
    <row r="55" spans="1:7" ht="15.75">
      <c r="A55" s="20">
        <v>59</v>
      </c>
      <c r="B55" s="48" t="s">
        <v>64</v>
      </c>
      <c r="C55" s="45" t="s">
        <v>5</v>
      </c>
      <c r="D55" s="75" t="s">
        <v>340</v>
      </c>
      <c r="E55" s="76"/>
      <c r="F55" s="46"/>
      <c r="G55" s="50"/>
    </row>
    <row r="56" spans="1:7" ht="15.75">
      <c r="A56" s="20">
        <v>60</v>
      </c>
      <c r="B56" s="48" t="s">
        <v>93</v>
      </c>
      <c r="C56" s="45" t="s">
        <v>18</v>
      </c>
      <c r="D56" s="49">
        <v>0.06</v>
      </c>
      <c r="E56" s="49">
        <v>0.06</v>
      </c>
      <c r="F56" s="46">
        <v>10533.4</v>
      </c>
      <c r="G56" s="47">
        <f>(D56*6+E56*6)*F56</f>
        <v>7584.048</v>
      </c>
    </row>
    <row r="57" spans="1:7" ht="104.25" customHeight="1">
      <c r="A57" s="20">
        <v>61</v>
      </c>
      <c r="B57" s="48" t="s">
        <v>177</v>
      </c>
      <c r="C57" s="45" t="s">
        <v>5</v>
      </c>
      <c r="D57" s="79" t="s">
        <v>342</v>
      </c>
      <c r="E57" s="80"/>
      <c r="F57" s="46"/>
      <c r="G57" s="50"/>
    </row>
    <row r="58" spans="1:7" ht="15.75">
      <c r="A58" s="20">
        <v>62</v>
      </c>
      <c r="B58" s="48" t="s">
        <v>178</v>
      </c>
      <c r="C58" s="45" t="s">
        <v>5</v>
      </c>
      <c r="D58" s="75" t="s">
        <v>263</v>
      </c>
      <c r="E58" s="76"/>
      <c r="F58" s="46"/>
      <c r="G58" s="50"/>
    </row>
    <row r="59" spans="1:7" ht="45" customHeight="1">
      <c r="A59" s="20">
        <v>63</v>
      </c>
      <c r="B59" s="48" t="s">
        <v>94</v>
      </c>
      <c r="C59" s="45" t="s">
        <v>5</v>
      </c>
      <c r="D59" s="75" t="s">
        <v>344</v>
      </c>
      <c r="E59" s="76"/>
      <c r="F59" s="46"/>
      <c r="G59" s="50"/>
    </row>
    <row r="60" spans="1:7" ht="45" customHeight="1">
      <c r="A60" s="20">
        <v>64</v>
      </c>
      <c r="B60" s="48"/>
      <c r="C60" s="45"/>
      <c r="D60" s="46"/>
      <c r="E60" s="46"/>
      <c r="F60" s="46"/>
      <c r="G60" s="50"/>
    </row>
    <row r="61" spans="1:7" ht="47.25" customHeight="1">
      <c r="A61" s="20">
        <v>65</v>
      </c>
      <c r="B61" s="48" t="s">
        <v>92</v>
      </c>
      <c r="C61" s="45" t="s">
        <v>5</v>
      </c>
      <c r="D61" s="77" t="s">
        <v>264</v>
      </c>
      <c r="E61" s="78"/>
      <c r="F61" s="42"/>
      <c r="G61" s="50"/>
    </row>
    <row r="62" spans="1:7" ht="15.75">
      <c r="A62" s="20">
        <v>66</v>
      </c>
      <c r="B62" s="48" t="s">
        <v>64</v>
      </c>
      <c r="C62" s="45" t="s">
        <v>5</v>
      </c>
      <c r="D62" s="75" t="s">
        <v>340</v>
      </c>
      <c r="E62" s="76"/>
      <c r="F62" s="46"/>
      <c r="G62" s="50"/>
    </row>
    <row r="63" spans="1:7" ht="15.75">
      <c r="A63" s="20">
        <v>67</v>
      </c>
      <c r="B63" s="48" t="s">
        <v>93</v>
      </c>
      <c r="C63" s="45" t="s">
        <v>18</v>
      </c>
      <c r="D63" s="49">
        <v>0.14</v>
      </c>
      <c r="E63" s="49">
        <v>0.14</v>
      </c>
      <c r="F63" s="46">
        <v>10533.4</v>
      </c>
      <c r="G63" s="47">
        <f>(D63*6+E63*6)*F63</f>
        <v>17696.112</v>
      </c>
    </row>
    <row r="64" spans="1:7" ht="114" customHeight="1">
      <c r="A64" s="20">
        <v>68</v>
      </c>
      <c r="B64" s="48" t="s">
        <v>177</v>
      </c>
      <c r="C64" s="45" t="s">
        <v>5</v>
      </c>
      <c r="D64" s="79" t="s">
        <v>342</v>
      </c>
      <c r="E64" s="80"/>
      <c r="F64" s="46"/>
      <c r="G64" s="50"/>
    </row>
    <row r="65" spans="1:7" ht="31.5" customHeight="1">
      <c r="A65" s="20">
        <v>69</v>
      </c>
      <c r="B65" s="48" t="s">
        <v>178</v>
      </c>
      <c r="C65" s="45" t="s">
        <v>5</v>
      </c>
      <c r="D65" s="75" t="s">
        <v>265</v>
      </c>
      <c r="E65" s="76"/>
      <c r="F65" s="46"/>
      <c r="G65" s="50"/>
    </row>
    <row r="66" spans="1:7" ht="15.75">
      <c r="A66" s="20">
        <v>70</v>
      </c>
      <c r="B66" s="48" t="s">
        <v>94</v>
      </c>
      <c r="C66" s="45" t="s">
        <v>5</v>
      </c>
      <c r="D66" s="75" t="s">
        <v>256</v>
      </c>
      <c r="E66" s="76"/>
      <c r="F66" s="46"/>
      <c r="G66" s="50"/>
    </row>
    <row r="67" spans="1:7" ht="15.75">
      <c r="A67" s="20">
        <v>71</v>
      </c>
      <c r="B67" s="48"/>
      <c r="C67" s="45"/>
      <c r="D67" s="46"/>
      <c r="E67" s="46"/>
      <c r="F67" s="46"/>
      <c r="G67" s="50"/>
    </row>
    <row r="68" spans="1:7" ht="31.5" customHeight="1">
      <c r="A68" s="20">
        <v>72</v>
      </c>
      <c r="B68" s="48" t="s">
        <v>92</v>
      </c>
      <c r="C68" s="45" t="s">
        <v>5</v>
      </c>
      <c r="D68" s="77" t="s">
        <v>266</v>
      </c>
      <c r="E68" s="78"/>
      <c r="F68" s="42"/>
      <c r="G68" s="50"/>
    </row>
    <row r="69" spans="1:7" ht="15.75">
      <c r="A69" s="20">
        <v>73</v>
      </c>
      <c r="B69" s="48" t="s">
        <v>64</v>
      </c>
      <c r="C69" s="45" t="s">
        <v>5</v>
      </c>
      <c r="D69" s="75" t="s">
        <v>340</v>
      </c>
      <c r="E69" s="76"/>
      <c r="F69" s="46"/>
      <c r="G69" s="50"/>
    </row>
    <row r="70" spans="1:7" ht="15.75">
      <c r="A70" s="20">
        <v>74</v>
      </c>
      <c r="B70" s="48" t="s">
        <v>93</v>
      </c>
      <c r="C70" s="45" t="s">
        <v>18</v>
      </c>
      <c r="D70" s="49">
        <v>0.04</v>
      </c>
      <c r="E70" s="49">
        <v>0.04</v>
      </c>
      <c r="F70" s="46">
        <v>10533.4</v>
      </c>
      <c r="G70" s="47">
        <f>(D70*6+E70*6)*F70</f>
        <v>5056.031999999999</v>
      </c>
    </row>
    <row r="71" spans="1:7" ht="100.5" customHeight="1">
      <c r="A71" s="20">
        <v>75</v>
      </c>
      <c r="B71" s="48" t="s">
        <v>177</v>
      </c>
      <c r="C71" s="45" t="s">
        <v>5</v>
      </c>
      <c r="D71" s="79" t="s">
        <v>342</v>
      </c>
      <c r="E71" s="80"/>
      <c r="F71" s="46"/>
      <c r="G71" s="50"/>
    </row>
    <row r="72" spans="1:7" ht="15.75">
      <c r="A72" s="20">
        <v>76</v>
      </c>
      <c r="B72" s="48" t="s">
        <v>178</v>
      </c>
      <c r="C72" s="45" t="s">
        <v>5</v>
      </c>
      <c r="D72" s="75" t="s">
        <v>267</v>
      </c>
      <c r="E72" s="76"/>
      <c r="F72" s="46"/>
      <c r="G72" s="50"/>
    </row>
    <row r="73" spans="1:7" ht="15.75">
      <c r="A73" s="20">
        <v>77</v>
      </c>
      <c r="B73" s="48" t="s">
        <v>94</v>
      </c>
      <c r="C73" s="45" t="s">
        <v>5</v>
      </c>
      <c r="D73" s="75" t="s">
        <v>256</v>
      </c>
      <c r="E73" s="76"/>
      <c r="F73" s="46"/>
      <c r="G73" s="50"/>
    </row>
    <row r="74" spans="1:7" ht="15.75">
      <c r="A74" s="20">
        <v>85</v>
      </c>
      <c r="B74" s="48"/>
      <c r="C74" s="45"/>
      <c r="D74" s="46"/>
      <c r="E74" s="46"/>
      <c r="F74" s="46"/>
      <c r="G74" s="50"/>
    </row>
    <row r="75" spans="1:7" ht="63" customHeight="1">
      <c r="A75" s="20">
        <v>86</v>
      </c>
      <c r="B75" s="48" t="s">
        <v>92</v>
      </c>
      <c r="C75" s="45" t="s">
        <v>5</v>
      </c>
      <c r="D75" s="77" t="s">
        <v>268</v>
      </c>
      <c r="E75" s="78"/>
      <c r="F75" s="42"/>
      <c r="G75" s="50"/>
    </row>
    <row r="76" spans="1:7" ht="15.75">
      <c r="A76" s="20">
        <v>87</v>
      </c>
      <c r="B76" s="48" t="s">
        <v>64</v>
      </c>
      <c r="C76" s="45" t="s">
        <v>5</v>
      </c>
      <c r="D76" s="75" t="s">
        <v>340</v>
      </c>
      <c r="E76" s="76"/>
      <c r="F76" s="46"/>
      <c r="G76" s="50"/>
    </row>
    <row r="77" spans="1:7" ht="15.75">
      <c r="A77" s="20">
        <v>88</v>
      </c>
      <c r="B77" s="48" t="s">
        <v>93</v>
      </c>
      <c r="C77" s="45" t="s">
        <v>18</v>
      </c>
      <c r="D77" s="49">
        <v>3.88</v>
      </c>
      <c r="E77" s="49">
        <v>3.88</v>
      </c>
      <c r="F77" s="46">
        <v>10533.4</v>
      </c>
      <c r="G77" s="47">
        <f>(D77*6+E77*6)*F77</f>
        <v>490435.104</v>
      </c>
    </row>
    <row r="78" spans="1:7" ht="104.25" customHeight="1">
      <c r="A78" s="20">
        <v>89</v>
      </c>
      <c r="B78" s="48" t="s">
        <v>177</v>
      </c>
      <c r="C78" s="45" t="s">
        <v>5</v>
      </c>
      <c r="D78" s="79" t="s">
        <v>342</v>
      </c>
      <c r="E78" s="80"/>
      <c r="F78" s="46"/>
      <c r="G78" s="50"/>
    </row>
    <row r="79" spans="1:7" ht="15.75">
      <c r="A79" s="20">
        <v>90</v>
      </c>
      <c r="B79" s="48" t="s">
        <v>178</v>
      </c>
      <c r="C79" s="45" t="s">
        <v>5</v>
      </c>
      <c r="D79" s="75" t="s">
        <v>269</v>
      </c>
      <c r="E79" s="76"/>
      <c r="F79" s="46"/>
      <c r="G79" s="50"/>
    </row>
    <row r="80" spans="1:7" ht="15.75">
      <c r="A80" s="20">
        <v>91</v>
      </c>
      <c r="B80" s="48" t="s">
        <v>94</v>
      </c>
      <c r="C80" s="45" t="s">
        <v>5</v>
      </c>
      <c r="D80" s="75" t="s">
        <v>345</v>
      </c>
      <c r="E80" s="76"/>
      <c r="F80" s="46"/>
      <c r="G80" s="50"/>
    </row>
    <row r="81" spans="1:7" ht="15.75">
      <c r="A81" s="20">
        <v>92</v>
      </c>
      <c r="B81" s="48"/>
      <c r="C81" s="45"/>
      <c r="D81" s="46"/>
      <c r="E81" s="46"/>
      <c r="F81" s="46"/>
      <c r="G81" s="50"/>
    </row>
    <row r="82" spans="1:7" ht="47.25" customHeight="1">
      <c r="A82" s="20">
        <v>93</v>
      </c>
      <c r="B82" s="48" t="s">
        <v>92</v>
      </c>
      <c r="C82" s="45" t="s">
        <v>5</v>
      </c>
      <c r="D82" s="77" t="s">
        <v>270</v>
      </c>
      <c r="E82" s="78"/>
      <c r="F82" s="42"/>
      <c r="G82" s="50"/>
    </row>
    <row r="83" spans="1:7" ht="15.75">
      <c r="A83" s="20">
        <v>94</v>
      </c>
      <c r="B83" s="48" t="s">
        <v>64</v>
      </c>
      <c r="C83" s="45" t="s">
        <v>5</v>
      </c>
      <c r="D83" s="75" t="s">
        <v>340</v>
      </c>
      <c r="E83" s="76"/>
      <c r="F83" s="46"/>
      <c r="G83" s="50"/>
    </row>
    <row r="84" spans="1:7" ht="15.75">
      <c r="A84" s="20">
        <v>95</v>
      </c>
      <c r="B84" s="48" t="s">
        <v>93</v>
      </c>
      <c r="C84" s="45" t="s">
        <v>18</v>
      </c>
      <c r="D84" s="49">
        <v>0.11</v>
      </c>
      <c r="E84" s="49">
        <v>0.45</v>
      </c>
      <c r="F84" s="46">
        <v>10533.4</v>
      </c>
      <c r="G84" s="47">
        <f>(D84*6+E84*6)*F84</f>
        <v>35392.224</v>
      </c>
    </row>
    <row r="85" spans="1:7" ht="88.5" customHeight="1">
      <c r="A85" s="20">
        <v>96</v>
      </c>
      <c r="B85" s="48" t="s">
        <v>177</v>
      </c>
      <c r="C85" s="45" t="s">
        <v>5</v>
      </c>
      <c r="D85" s="79" t="s">
        <v>342</v>
      </c>
      <c r="E85" s="80"/>
      <c r="F85" s="46"/>
      <c r="G85" s="50"/>
    </row>
    <row r="86" spans="1:7" ht="15.75">
      <c r="A86" s="20">
        <v>97</v>
      </c>
      <c r="B86" s="48" t="s">
        <v>178</v>
      </c>
      <c r="C86" s="45" t="s">
        <v>5</v>
      </c>
      <c r="D86" s="75" t="s">
        <v>269</v>
      </c>
      <c r="E86" s="76"/>
      <c r="F86" s="46"/>
      <c r="G86" s="50"/>
    </row>
    <row r="87" spans="1:7" ht="31.5" customHeight="1">
      <c r="A87" s="20">
        <v>98</v>
      </c>
      <c r="B87" s="48" t="s">
        <v>94</v>
      </c>
      <c r="C87" s="45" t="s">
        <v>5</v>
      </c>
      <c r="D87" s="75" t="s">
        <v>272</v>
      </c>
      <c r="E87" s="76"/>
      <c r="F87" s="46"/>
      <c r="G87" s="50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87:E87"/>
    <mergeCell ref="D79:E79"/>
    <mergeCell ref="D80:E80"/>
    <mergeCell ref="D82:E82"/>
    <mergeCell ref="D83:E83"/>
    <mergeCell ref="D85:E85"/>
    <mergeCell ref="D86:E86"/>
  </mergeCells>
  <printOptions/>
  <pageMargins left="0.7" right="0.7" top="0.32" bottom="0.28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28125" style="1" customWidth="1"/>
    <col min="4" max="4" width="26.57421875" style="1" customWidth="1"/>
    <col min="5" max="16384" width="9.140625" style="1" customWidth="1"/>
  </cols>
  <sheetData>
    <row r="1" spans="1:4" ht="34.5" customHeight="1">
      <c r="A1" s="70" t="s">
        <v>103</v>
      </c>
      <c r="B1" s="70"/>
      <c r="C1" s="70"/>
      <c r="D1" s="70"/>
    </row>
    <row r="2" ht="15.75">
      <c r="B2" s="15" t="s">
        <v>361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20">
        <v>1</v>
      </c>
      <c r="B4" s="11" t="s">
        <v>4</v>
      </c>
      <c r="C4" s="8" t="s">
        <v>5</v>
      </c>
      <c r="D4" s="8" t="s">
        <v>280</v>
      </c>
    </row>
    <row r="5" spans="1:4" s="6" customFormat="1" ht="19.5" customHeight="1">
      <c r="A5" s="20" t="s">
        <v>281</v>
      </c>
      <c r="B5" s="3" t="s">
        <v>95</v>
      </c>
      <c r="C5" s="8" t="s">
        <v>5</v>
      </c>
      <c r="D5" s="12" t="s">
        <v>215</v>
      </c>
    </row>
    <row r="6" spans="1:4" s="6" customFormat="1" ht="19.5" customHeight="1">
      <c r="A6" s="20"/>
      <c r="B6" s="3" t="s">
        <v>95</v>
      </c>
      <c r="C6" s="8"/>
      <c r="D6" s="12" t="s">
        <v>234</v>
      </c>
    </row>
    <row r="7" spans="1:4" s="6" customFormat="1" ht="19.5" customHeight="1">
      <c r="A7" s="20" t="s">
        <v>282</v>
      </c>
      <c r="B7" s="3" t="s">
        <v>96</v>
      </c>
      <c r="C7" s="8" t="s">
        <v>5</v>
      </c>
      <c r="D7" s="8" t="s">
        <v>235</v>
      </c>
    </row>
    <row r="8" spans="1:4" s="6" customFormat="1" ht="19.5" customHeight="1">
      <c r="A8" s="20" t="s">
        <v>283</v>
      </c>
      <c r="B8" s="3" t="s">
        <v>64</v>
      </c>
      <c r="C8" s="8" t="s">
        <v>5</v>
      </c>
      <c r="D8" s="8" t="s">
        <v>236</v>
      </c>
    </row>
    <row r="9" spans="1:4" s="6" customFormat="1" ht="34.5" customHeight="1">
      <c r="A9" s="20" t="s">
        <v>284</v>
      </c>
      <c r="B9" s="3" t="s">
        <v>237</v>
      </c>
      <c r="C9" s="8" t="s">
        <v>18</v>
      </c>
      <c r="D9" s="24">
        <v>31.2</v>
      </c>
    </row>
    <row r="10" spans="1:4" s="6" customFormat="1" ht="31.5" customHeight="1">
      <c r="A10" s="20"/>
      <c r="B10" s="3" t="s">
        <v>285</v>
      </c>
      <c r="C10" s="8" t="s">
        <v>18</v>
      </c>
      <c r="D10" s="8">
        <v>26.54</v>
      </c>
    </row>
    <row r="11" spans="1:4" s="6" customFormat="1" ht="47.25" customHeight="1">
      <c r="A11" s="20" t="s">
        <v>286</v>
      </c>
      <c r="B11" s="3" t="s">
        <v>98</v>
      </c>
      <c r="C11" s="8" t="s">
        <v>5</v>
      </c>
      <c r="D11" s="8" t="s">
        <v>238</v>
      </c>
    </row>
    <row r="12" spans="1:4" s="6" customFormat="1" ht="34.5" customHeight="1">
      <c r="A12" s="20" t="s">
        <v>287</v>
      </c>
      <c r="B12" s="3" t="s">
        <v>99</v>
      </c>
      <c r="C12" s="8" t="s">
        <v>5</v>
      </c>
      <c r="D12" s="8" t="s">
        <v>249</v>
      </c>
    </row>
    <row r="13" spans="1:4" s="6" customFormat="1" ht="66.75" customHeight="1">
      <c r="A13" s="20" t="s">
        <v>273</v>
      </c>
      <c r="B13" s="3" t="s">
        <v>100</v>
      </c>
      <c r="C13" s="8" t="s">
        <v>5</v>
      </c>
      <c r="D13" s="8" t="s">
        <v>288</v>
      </c>
    </row>
    <row r="14" spans="1:4" s="6" customFormat="1" ht="19.5" customHeight="1">
      <c r="A14" s="20" t="s">
        <v>274</v>
      </c>
      <c r="B14" s="3" t="s">
        <v>101</v>
      </c>
      <c r="C14" s="8" t="s">
        <v>5</v>
      </c>
      <c r="D14" s="8" t="s">
        <v>240</v>
      </c>
    </row>
    <row r="15" spans="1:4" s="6" customFormat="1" ht="33" customHeight="1">
      <c r="A15" s="20" t="s">
        <v>276</v>
      </c>
      <c r="B15" s="3" t="s">
        <v>241</v>
      </c>
      <c r="C15" s="8" t="s">
        <v>236</v>
      </c>
      <c r="D15" s="8">
        <v>4.4</v>
      </c>
    </row>
    <row r="16" spans="1:4" s="6" customFormat="1" ht="33" customHeight="1">
      <c r="A16" s="20"/>
      <c r="B16" s="3" t="s">
        <v>289</v>
      </c>
      <c r="C16" s="8" t="s">
        <v>236</v>
      </c>
      <c r="D16" s="8">
        <v>7.6</v>
      </c>
    </row>
    <row r="17" spans="1:4" s="6" customFormat="1" ht="33" customHeight="1">
      <c r="A17" s="20" t="s">
        <v>290</v>
      </c>
      <c r="B17" s="3" t="s">
        <v>291</v>
      </c>
      <c r="C17" s="8" t="s">
        <v>5</v>
      </c>
      <c r="D17" s="8" t="s">
        <v>292</v>
      </c>
    </row>
    <row r="18" spans="1:4" s="6" customFormat="1" ht="66.75" customHeight="1">
      <c r="A18" s="20">
        <v>12</v>
      </c>
      <c r="B18" s="3" t="s">
        <v>102</v>
      </c>
      <c r="C18" s="8" t="s">
        <v>5</v>
      </c>
      <c r="D18" s="8" t="s">
        <v>293</v>
      </c>
    </row>
    <row r="19" spans="1:4" ht="31.5">
      <c r="A19" s="20" t="s">
        <v>294</v>
      </c>
      <c r="B19" s="11" t="s">
        <v>4</v>
      </c>
      <c r="C19" s="8" t="s">
        <v>5</v>
      </c>
      <c r="D19" s="8" t="s">
        <v>295</v>
      </c>
    </row>
    <row r="20" spans="1:4" ht="31.5">
      <c r="A20" s="20" t="s">
        <v>281</v>
      </c>
      <c r="B20" s="3" t="s">
        <v>95</v>
      </c>
      <c r="C20" s="8" t="s">
        <v>5</v>
      </c>
      <c r="D20" s="12" t="s">
        <v>215</v>
      </c>
    </row>
    <row r="21" spans="1:4" ht="15.75">
      <c r="A21" s="20"/>
      <c r="B21" s="3" t="s">
        <v>95</v>
      </c>
      <c r="C21" s="8"/>
      <c r="D21" s="12" t="s">
        <v>234</v>
      </c>
    </row>
    <row r="22" spans="1:4" ht="31.5">
      <c r="A22" s="20" t="s">
        <v>282</v>
      </c>
      <c r="B22" s="3" t="s">
        <v>96</v>
      </c>
      <c r="C22" s="8" t="s">
        <v>5</v>
      </c>
      <c r="D22" s="8" t="s">
        <v>243</v>
      </c>
    </row>
    <row r="23" spans="1:4" ht="31.5">
      <c r="A23" s="20" t="s">
        <v>283</v>
      </c>
      <c r="B23" s="3" t="s">
        <v>64</v>
      </c>
      <c r="C23" s="8" t="s">
        <v>5</v>
      </c>
      <c r="D23" s="8" t="s">
        <v>212</v>
      </c>
    </row>
    <row r="24" spans="1:4" ht="31.5">
      <c r="A24" s="20" t="s">
        <v>284</v>
      </c>
      <c r="B24" s="3" t="s">
        <v>237</v>
      </c>
      <c r="C24" s="8" t="s">
        <v>18</v>
      </c>
      <c r="D24" s="24">
        <v>32.76</v>
      </c>
    </row>
    <row r="25" spans="1:4" ht="30.75" customHeight="1">
      <c r="A25" s="20"/>
      <c r="B25" s="3" t="s">
        <v>285</v>
      </c>
      <c r="C25" s="8" t="s">
        <v>18</v>
      </c>
      <c r="D25" s="24">
        <v>27.86</v>
      </c>
    </row>
    <row r="26" spans="1:4" ht="47.25">
      <c r="A26" s="20" t="s">
        <v>286</v>
      </c>
      <c r="B26" s="3" t="s">
        <v>98</v>
      </c>
      <c r="C26" s="8" t="s">
        <v>5</v>
      </c>
      <c r="D26" s="8" t="s">
        <v>238</v>
      </c>
    </row>
    <row r="27" spans="1:4" ht="31.5">
      <c r="A27" s="20" t="s">
        <v>287</v>
      </c>
      <c r="B27" s="3" t="s">
        <v>99</v>
      </c>
      <c r="C27" s="8" t="s">
        <v>5</v>
      </c>
      <c r="D27" s="8" t="s">
        <v>249</v>
      </c>
    </row>
    <row r="28" spans="1:4" ht="63">
      <c r="A28" s="20" t="s">
        <v>273</v>
      </c>
      <c r="B28" s="3" t="s">
        <v>100</v>
      </c>
      <c r="C28" s="8" t="s">
        <v>5</v>
      </c>
      <c r="D28" s="8" t="s">
        <v>296</v>
      </c>
    </row>
    <row r="29" spans="1:4" ht="31.5">
      <c r="A29" s="20" t="s">
        <v>274</v>
      </c>
      <c r="B29" s="3" t="s">
        <v>101</v>
      </c>
      <c r="C29" s="8" t="s">
        <v>5</v>
      </c>
      <c r="D29" s="8" t="s">
        <v>297</v>
      </c>
    </row>
    <row r="30" spans="1:4" ht="31.5">
      <c r="A30" s="20" t="s">
        <v>276</v>
      </c>
      <c r="B30" s="3" t="s">
        <v>241</v>
      </c>
      <c r="C30" s="8" t="s">
        <v>236</v>
      </c>
      <c r="D30" s="8" t="s">
        <v>298</v>
      </c>
    </row>
    <row r="31" spans="1:4" ht="47.25">
      <c r="A31" s="20"/>
      <c r="B31" s="3" t="s">
        <v>289</v>
      </c>
      <c r="C31" s="8" t="s">
        <v>236</v>
      </c>
      <c r="D31" s="8" t="s">
        <v>299</v>
      </c>
    </row>
    <row r="32" spans="1:4" ht="47.25">
      <c r="A32" s="20" t="s">
        <v>290</v>
      </c>
      <c r="B32" s="3" t="s">
        <v>291</v>
      </c>
      <c r="C32" s="8" t="s">
        <v>5</v>
      </c>
      <c r="D32" s="8" t="s">
        <v>300</v>
      </c>
    </row>
    <row r="33" spans="1:4" ht="78.75">
      <c r="A33" s="20">
        <v>12</v>
      </c>
      <c r="B33" s="3" t="s">
        <v>102</v>
      </c>
      <c r="C33" s="8" t="s">
        <v>5</v>
      </c>
      <c r="D33" s="8" t="s">
        <v>301</v>
      </c>
    </row>
    <row r="34" spans="1:4" ht="31.5">
      <c r="A34" s="20" t="s">
        <v>294</v>
      </c>
      <c r="B34" s="11" t="s">
        <v>4</v>
      </c>
      <c r="C34" s="8" t="s">
        <v>5</v>
      </c>
      <c r="D34" s="8" t="s">
        <v>323</v>
      </c>
    </row>
    <row r="35" spans="1:4" ht="31.5">
      <c r="A35" s="20" t="s">
        <v>281</v>
      </c>
      <c r="B35" s="3" t="s">
        <v>95</v>
      </c>
      <c r="C35" s="8" t="s">
        <v>5</v>
      </c>
      <c r="D35" s="12" t="s">
        <v>242</v>
      </c>
    </row>
    <row r="36" spans="1:4" ht="31.5">
      <c r="A36" s="20" t="s">
        <v>282</v>
      </c>
      <c r="B36" s="3" t="s">
        <v>96</v>
      </c>
      <c r="C36" s="8" t="s">
        <v>5</v>
      </c>
      <c r="D36" s="8" t="s">
        <v>235</v>
      </c>
    </row>
    <row r="37" spans="1:4" ht="31.5">
      <c r="A37" s="20" t="s">
        <v>283</v>
      </c>
      <c r="B37" s="3" t="s">
        <v>64</v>
      </c>
      <c r="C37" s="8" t="s">
        <v>5</v>
      </c>
      <c r="D37" s="8" t="s">
        <v>324</v>
      </c>
    </row>
    <row r="38" spans="1:4" ht="31.5">
      <c r="A38" s="20" t="s">
        <v>284</v>
      </c>
      <c r="B38" s="3" t="s">
        <v>97</v>
      </c>
      <c r="C38" s="8" t="s">
        <v>18</v>
      </c>
      <c r="D38" s="8">
        <v>533.95</v>
      </c>
    </row>
    <row r="39" spans="1:4" ht="31.5">
      <c r="A39" s="20" t="s">
        <v>286</v>
      </c>
      <c r="B39" s="3" t="s">
        <v>98</v>
      </c>
      <c r="C39" s="8" t="s">
        <v>5</v>
      </c>
      <c r="D39" s="8" t="s">
        <v>325</v>
      </c>
    </row>
    <row r="40" spans="1:4" ht="31.5">
      <c r="A40" s="20" t="s">
        <v>287</v>
      </c>
      <c r="B40" s="3" t="s">
        <v>99</v>
      </c>
      <c r="C40" s="8" t="s">
        <v>5</v>
      </c>
      <c r="D40" s="8" t="s">
        <v>326</v>
      </c>
    </row>
    <row r="41" spans="1:4" ht="70.5" customHeight="1">
      <c r="A41" s="20" t="s">
        <v>273</v>
      </c>
      <c r="B41" s="3" t="s">
        <v>100</v>
      </c>
      <c r="C41" s="8" t="s">
        <v>5</v>
      </c>
      <c r="D41" s="8" t="s">
        <v>327</v>
      </c>
    </row>
    <row r="42" spans="1:4" ht="31.5">
      <c r="A42" s="20" t="s">
        <v>274</v>
      </c>
      <c r="B42" s="3" t="s">
        <v>101</v>
      </c>
      <c r="C42" s="8" t="s">
        <v>5</v>
      </c>
      <c r="D42" s="8" t="s">
        <v>240</v>
      </c>
    </row>
    <row r="43" spans="1:4" ht="31.5">
      <c r="A43" s="20" t="s">
        <v>276</v>
      </c>
      <c r="B43" s="3" t="s">
        <v>309</v>
      </c>
      <c r="C43" s="8" t="s">
        <v>236</v>
      </c>
      <c r="D43" s="8">
        <v>0.015</v>
      </c>
    </row>
    <row r="44" spans="1:4" ht="31.5">
      <c r="A44" s="20" t="s">
        <v>290</v>
      </c>
      <c r="B44" s="3" t="s">
        <v>180</v>
      </c>
      <c r="C44" s="8" t="s">
        <v>5</v>
      </c>
      <c r="D44" s="8" t="s">
        <v>328</v>
      </c>
    </row>
    <row r="45" spans="1:4" ht="78.75">
      <c r="A45" s="20">
        <v>12</v>
      </c>
      <c r="B45" s="3" t="s">
        <v>102</v>
      </c>
      <c r="C45" s="8" t="s">
        <v>5</v>
      </c>
      <c r="D45" s="8" t="s">
        <v>329</v>
      </c>
    </row>
    <row r="46" spans="1:4" ht="31.5">
      <c r="A46" s="20" t="s">
        <v>294</v>
      </c>
      <c r="B46" s="11" t="s">
        <v>4</v>
      </c>
      <c r="C46" s="8" t="s">
        <v>5</v>
      </c>
      <c r="D46" s="25">
        <v>42552</v>
      </c>
    </row>
    <row r="47" spans="1:4" ht="31.5">
      <c r="A47" s="20" t="s">
        <v>281</v>
      </c>
      <c r="B47" s="3" t="s">
        <v>95</v>
      </c>
      <c r="C47" s="8" t="s">
        <v>5</v>
      </c>
      <c r="D47" s="12" t="s">
        <v>242</v>
      </c>
    </row>
    <row r="48" spans="1:4" ht="31.5">
      <c r="A48" s="20" t="s">
        <v>282</v>
      </c>
      <c r="B48" s="3" t="s">
        <v>96</v>
      </c>
      <c r="C48" s="8" t="s">
        <v>5</v>
      </c>
      <c r="D48" s="8" t="s">
        <v>243</v>
      </c>
    </row>
    <row r="49" spans="1:4" ht="31.5">
      <c r="A49" s="20" t="s">
        <v>283</v>
      </c>
      <c r="B49" s="3" t="s">
        <v>64</v>
      </c>
      <c r="C49" s="8" t="s">
        <v>5</v>
      </c>
      <c r="D49" s="8" t="s">
        <v>303</v>
      </c>
    </row>
    <row r="50" spans="1:4" ht="31.5">
      <c r="A50" s="20" t="s">
        <v>284</v>
      </c>
      <c r="B50" s="3" t="s">
        <v>307</v>
      </c>
      <c r="C50" s="8" t="s">
        <v>18</v>
      </c>
      <c r="D50" s="24">
        <v>558.5</v>
      </c>
    </row>
    <row r="51" spans="1:4" ht="31.5">
      <c r="A51" s="20" t="s">
        <v>286</v>
      </c>
      <c r="B51" s="3" t="s">
        <v>98</v>
      </c>
      <c r="C51" s="8" t="s">
        <v>5</v>
      </c>
      <c r="D51" s="8" t="s">
        <v>325</v>
      </c>
    </row>
    <row r="52" spans="1:4" ht="31.5">
      <c r="A52" s="20" t="s">
        <v>287</v>
      </c>
      <c r="B52" s="3" t="s">
        <v>99</v>
      </c>
      <c r="C52" s="8" t="s">
        <v>5</v>
      </c>
      <c r="D52" s="8" t="s">
        <v>326</v>
      </c>
    </row>
    <row r="53" spans="1:4" ht="63">
      <c r="A53" s="20" t="s">
        <v>273</v>
      </c>
      <c r="B53" s="3" t="s">
        <v>100</v>
      </c>
      <c r="C53" s="8" t="s">
        <v>5</v>
      </c>
      <c r="D53" s="8" t="s">
        <v>304</v>
      </c>
    </row>
    <row r="54" spans="1:4" ht="31.5">
      <c r="A54" s="20" t="s">
        <v>274</v>
      </c>
      <c r="B54" s="3" t="s">
        <v>101</v>
      </c>
      <c r="C54" s="8" t="s">
        <v>5</v>
      </c>
      <c r="D54" s="8" t="s">
        <v>297</v>
      </c>
    </row>
    <row r="55" spans="1:4" ht="31.5">
      <c r="A55" s="20" t="s">
        <v>276</v>
      </c>
      <c r="B55" s="3" t="s">
        <v>309</v>
      </c>
      <c r="C55" s="8" t="s">
        <v>5</v>
      </c>
      <c r="D55" s="8" t="s">
        <v>305</v>
      </c>
    </row>
    <row r="56" spans="1:4" ht="31.5">
      <c r="A56" s="20" t="s">
        <v>290</v>
      </c>
      <c r="B56" s="3" t="s">
        <v>180</v>
      </c>
      <c r="C56" s="8" t="s">
        <v>5</v>
      </c>
      <c r="D56" s="8" t="s">
        <v>306</v>
      </c>
    </row>
    <row r="57" spans="1:4" ht="78.75">
      <c r="A57" s="20">
        <v>12</v>
      </c>
      <c r="B57" s="3" t="s">
        <v>102</v>
      </c>
      <c r="C57" s="8" t="s">
        <v>5</v>
      </c>
      <c r="D57" s="8" t="s">
        <v>239</v>
      </c>
    </row>
    <row r="58" spans="1:4" ht="31.5">
      <c r="A58" s="20" t="s">
        <v>294</v>
      </c>
      <c r="B58" s="11" t="s">
        <v>4</v>
      </c>
      <c r="C58" s="8" t="s">
        <v>5</v>
      </c>
      <c r="D58" s="25">
        <v>42675</v>
      </c>
    </row>
    <row r="59" spans="1:4" ht="31.5">
      <c r="A59" s="20" t="s">
        <v>281</v>
      </c>
      <c r="B59" s="3" t="s">
        <v>95</v>
      </c>
      <c r="C59" s="8" t="s">
        <v>5</v>
      </c>
      <c r="D59" s="12" t="s">
        <v>242</v>
      </c>
    </row>
    <row r="60" spans="1:4" ht="31.5">
      <c r="A60" s="20" t="s">
        <v>282</v>
      </c>
      <c r="B60" s="3" t="s">
        <v>96</v>
      </c>
      <c r="C60" s="8" t="s">
        <v>5</v>
      </c>
      <c r="D60" s="8" t="s">
        <v>243</v>
      </c>
    </row>
    <row r="61" spans="1:4" ht="31.5">
      <c r="A61" s="20" t="s">
        <v>283</v>
      </c>
      <c r="B61" s="3" t="s">
        <v>64</v>
      </c>
      <c r="C61" s="8" t="s">
        <v>5</v>
      </c>
      <c r="D61" s="8" t="s">
        <v>303</v>
      </c>
    </row>
    <row r="62" spans="1:4" ht="31.5">
      <c r="A62" s="20" t="s">
        <v>284</v>
      </c>
      <c r="B62" s="3" t="s">
        <v>307</v>
      </c>
      <c r="C62" s="8" t="s">
        <v>18</v>
      </c>
      <c r="D62" s="24">
        <v>558.5</v>
      </c>
    </row>
    <row r="63" spans="1:4" ht="31.5">
      <c r="A63" s="20" t="s">
        <v>286</v>
      </c>
      <c r="B63" s="3" t="s">
        <v>98</v>
      </c>
      <c r="C63" s="8" t="s">
        <v>5</v>
      </c>
      <c r="D63" s="8" t="s">
        <v>325</v>
      </c>
    </row>
    <row r="64" spans="1:4" ht="31.5">
      <c r="A64" s="20" t="s">
        <v>287</v>
      </c>
      <c r="B64" s="3" t="s">
        <v>99</v>
      </c>
      <c r="C64" s="8" t="s">
        <v>5</v>
      </c>
      <c r="D64" s="8" t="s">
        <v>326</v>
      </c>
    </row>
    <row r="65" spans="1:4" ht="63">
      <c r="A65" s="20" t="s">
        <v>273</v>
      </c>
      <c r="B65" s="3" t="s">
        <v>100</v>
      </c>
      <c r="C65" s="8" t="s">
        <v>5</v>
      </c>
      <c r="D65" s="8" t="s">
        <v>304</v>
      </c>
    </row>
    <row r="66" spans="1:4" ht="31.5">
      <c r="A66" s="20" t="s">
        <v>274</v>
      </c>
      <c r="B66" s="3" t="s">
        <v>101</v>
      </c>
      <c r="C66" s="8" t="s">
        <v>5</v>
      </c>
      <c r="D66" s="8" t="s">
        <v>297</v>
      </c>
    </row>
    <row r="67" spans="1:4" ht="31.5">
      <c r="A67" s="20" t="s">
        <v>276</v>
      </c>
      <c r="B67" s="3" t="s">
        <v>309</v>
      </c>
      <c r="C67" s="8" t="s">
        <v>5</v>
      </c>
      <c r="D67" s="8" t="s">
        <v>305</v>
      </c>
    </row>
    <row r="68" spans="1:4" ht="31.5">
      <c r="A68" s="20" t="s">
        <v>290</v>
      </c>
      <c r="B68" s="3" t="s">
        <v>180</v>
      </c>
      <c r="C68" s="8" t="s">
        <v>5</v>
      </c>
      <c r="D68" s="8" t="s">
        <v>300</v>
      </c>
    </row>
    <row r="69" spans="1:4" ht="78.75">
      <c r="A69" s="20">
        <v>12</v>
      </c>
      <c r="B69" s="3" t="s">
        <v>102</v>
      </c>
      <c r="C69" s="8" t="s">
        <v>5</v>
      </c>
      <c r="D69" s="8" t="s">
        <v>301</v>
      </c>
    </row>
    <row r="70" spans="1:4" ht="31.5">
      <c r="A70" s="20" t="s">
        <v>294</v>
      </c>
      <c r="B70" s="11" t="s">
        <v>4</v>
      </c>
      <c r="C70" s="8" t="s">
        <v>5</v>
      </c>
      <c r="D70" s="25">
        <v>42370</v>
      </c>
    </row>
    <row r="71" spans="1:4" ht="31.5">
      <c r="A71" s="20" t="s">
        <v>281</v>
      </c>
      <c r="B71" s="3" t="s">
        <v>95</v>
      </c>
      <c r="C71" s="8" t="s">
        <v>5</v>
      </c>
      <c r="D71" s="12" t="s">
        <v>224</v>
      </c>
    </row>
    <row r="72" spans="1:4" ht="31.5">
      <c r="A72" s="20" t="s">
        <v>282</v>
      </c>
      <c r="B72" s="3" t="s">
        <v>96</v>
      </c>
      <c r="C72" s="8" t="s">
        <v>5</v>
      </c>
      <c r="D72" s="8" t="s">
        <v>243</v>
      </c>
    </row>
    <row r="73" spans="1:4" ht="31.5">
      <c r="A73" s="20" t="s">
        <v>283</v>
      </c>
      <c r="B73" s="3" t="s">
        <v>64</v>
      </c>
      <c r="C73" s="8" t="s">
        <v>5</v>
      </c>
      <c r="D73" s="8" t="s">
        <v>330</v>
      </c>
    </row>
    <row r="74" spans="1:4" ht="31.5">
      <c r="A74" s="20" t="s">
        <v>284</v>
      </c>
      <c r="B74" s="3" t="s">
        <v>307</v>
      </c>
      <c r="C74" s="8" t="s">
        <v>18</v>
      </c>
      <c r="D74" s="24">
        <v>33.36</v>
      </c>
    </row>
    <row r="75" spans="1:4" ht="31.5">
      <c r="A75" s="20" t="s">
        <v>286</v>
      </c>
      <c r="B75" s="3" t="s">
        <v>98</v>
      </c>
      <c r="C75" s="8" t="s">
        <v>5</v>
      </c>
      <c r="D75" s="8" t="s">
        <v>325</v>
      </c>
    </row>
    <row r="76" spans="1:4" ht="31.5">
      <c r="A76" s="20" t="s">
        <v>287</v>
      </c>
      <c r="B76" s="3" t="s">
        <v>99</v>
      </c>
      <c r="C76" s="8" t="s">
        <v>5</v>
      </c>
      <c r="D76" s="8" t="s">
        <v>326</v>
      </c>
    </row>
    <row r="77" spans="1:4" ht="63">
      <c r="A77" s="20" t="s">
        <v>273</v>
      </c>
      <c r="B77" s="3" t="s">
        <v>100</v>
      </c>
      <c r="C77" s="8" t="s">
        <v>5</v>
      </c>
      <c r="D77" s="8" t="s">
        <v>331</v>
      </c>
    </row>
    <row r="78" spans="1:4" ht="31.5">
      <c r="A78" s="20" t="s">
        <v>274</v>
      </c>
      <c r="B78" s="3" t="s">
        <v>101</v>
      </c>
      <c r="C78" s="8" t="s">
        <v>5</v>
      </c>
      <c r="D78" s="8" t="s">
        <v>302</v>
      </c>
    </row>
    <row r="79" spans="1:4" ht="31.5">
      <c r="A79" s="20" t="s">
        <v>276</v>
      </c>
      <c r="B79" s="3" t="s">
        <v>309</v>
      </c>
      <c r="C79" s="8" t="s">
        <v>5</v>
      </c>
      <c r="D79" s="8" t="s">
        <v>330</v>
      </c>
    </row>
    <row r="80" spans="1:4" ht="31.5">
      <c r="A80" s="20" t="s">
        <v>290</v>
      </c>
      <c r="B80" s="3" t="s">
        <v>180</v>
      </c>
      <c r="C80" s="8" t="s">
        <v>5</v>
      </c>
      <c r="D80" s="8" t="s">
        <v>206</v>
      </c>
    </row>
    <row r="81" spans="1:4" ht="63">
      <c r="A81" s="20">
        <v>12</v>
      </c>
      <c r="B81" s="3" t="s">
        <v>102</v>
      </c>
      <c r="C81" s="8" t="s">
        <v>5</v>
      </c>
      <c r="D81" s="8"/>
    </row>
    <row r="82" spans="1:4" ht="31.5">
      <c r="A82" s="20" t="s">
        <v>294</v>
      </c>
      <c r="B82" s="11" t="s">
        <v>4</v>
      </c>
      <c r="C82" s="8" t="s">
        <v>5</v>
      </c>
      <c r="D82" s="25" t="s">
        <v>332</v>
      </c>
    </row>
    <row r="83" spans="1:4" ht="31.5">
      <c r="A83" s="20" t="s">
        <v>281</v>
      </c>
      <c r="B83" s="3" t="s">
        <v>95</v>
      </c>
      <c r="C83" s="8" t="s">
        <v>5</v>
      </c>
      <c r="D83" s="12" t="s">
        <v>224</v>
      </c>
    </row>
    <row r="84" spans="1:4" ht="31.5">
      <c r="A84" s="20" t="s">
        <v>282</v>
      </c>
      <c r="B84" s="3" t="s">
        <v>96</v>
      </c>
      <c r="C84" s="8" t="s">
        <v>5</v>
      </c>
      <c r="D84" s="8" t="s">
        <v>243</v>
      </c>
    </row>
    <row r="85" spans="1:4" ht="31.5">
      <c r="A85" s="20" t="s">
        <v>283</v>
      </c>
      <c r="B85" s="3" t="s">
        <v>64</v>
      </c>
      <c r="C85" s="8" t="s">
        <v>5</v>
      </c>
      <c r="D85" s="24" t="s">
        <v>333</v>
      </c>
    </row>
    <row r="86" spans="1:4" ht="31.5">
      <c r="A86" s="20" t="s">
        <v>284</v>
      </c>
      <c r="B86" s="3" t="s">
        <v>307</v>
      </c>
      <c r="C86" s="8" t="s">
        <v>18</v>
      </c>
      <c r="D86" s="24">
        <v>34.86</v>
      </c>
    </row>
    <row r="87" spans="1:4" ht="31.5">
      <c r="A87" s="20" t="s">
        <v>286</v>
      </c>
      <c r="B87" s="3" t="s">
        <v>98</v>
      </c>
      <c r="C87" s="8" t="s">
        <v>5</v>
      </c>
      <c r="D87" s="8" t="s">
        <v>325</v>
      </c>
    </row>
    <row r="88" spans="1:4" ht="31.5">
      <c r="A88" s="20" t="s">
        <v>287</v>
      </c>
      <c r="B88" s="3" t="s">
        <v>99</v>
      </c>
      <c r="C88" s="8" t="s">
        <v>5</v>
      </c>
      <c r="D88" s="8" t="s">
        <v>326</v>
      </c>
    </row>
    <row r="89" spans="1:4" ht="63">
      <c r="A89" s="20" t="s">
        <v>273</v>
      </c>
      <c r="B89" s="3" t="s">
        <v>100</v>
      </c>
      <c r="C89" s="8" t="s">
        <v>5</v>
      </c>
      <c r="D89" s="8" t="s">
        <v>331</v>
      </c>
    </row>
    <row r="90" spans="1:4" ht="31.5">
      <c r="A90" s="20" t="s">
        <v>274</v>
      </c>
      <c r="B90" s="3" t="s">
        <v>101</v>
      </c>
      <c r="C90" s="8" t="s">
        <v>5</v>
      </c>
      <c r="D90" s="8" t="s">
        <v>297</v>
      </c>
    </row>
    <row r="91" spans="1:4" ht="31.5">
      <c r="A91" s="20" t="s">
        <v>276</v>
      </c>
      <c r="B91" s="3" t="s">
        <v>309</v>
      </c>
      <c r="C91" s="8" t="s">
        <v>334</v>
      </c>
      <c r="D91" s="8">
        <v>0.015</v>
      </c>
    </row>
    <row r="92" spans="1:4" ht="31.5">
      <c r="A92" s="20" t="s">
        <v>290</v>
      </c>
      <c r="B92" s="3" t="s">
        <v>180</v>
      </c>
      <c r="C92" s="8" t="s">
        <v>5</v>
      </c>
      <c r="D92" s="8" t="s">
        <v>206</v>
      </c>
    </row>
    <row r="93" spans="1:4" ht="63">
      <c r="A93" s="20">
        <v>12</v>
      </c>
      <c r="B93" s="3" t="s">
        <v>102</v>
      </c>
      <c r="C93" s="8" t="s">
        <v>5</v>
      </c>
      <c r="D93" s="8"/>
    </row>
    <row r="94" spans="1:4" ht="31.5">
      <c r="A94" s="20" t="s">
        <v>294</v>
      </c>
      <c r="B94" s="11" t="s">
        <v>4</v>
      </c>
      <c r="C94" s="8" t="s">
        <v>5</v>
      </c>
      <c r="D94" s="8" t="s">
        <v>302</v>
      </c>
    </row>
    <row r="95" spans="1:4" ht="31.5">
      <c r="A95" s="20" t="s">
        <v>281</v>
      </c>
      <c r="B95" s="3" t="s">
        <v>95</v>
      </c>
      <c r="C95" s="8" t="s">
        <v>5</v>
      </c>
      <c r="D95" s="12" t="s">
        <v>225</v>
      </c>
    </row>
    <row r="96" spans="1:4" ht="31.5">
      <c r="A96" s="20" t="s">
        <v>282</v>
      </c>
      <c r="B96" s="3" t="s">
        <v>96</v>
      </c>
      <c r="C96" s="8" t="s">
        <v>5</v>
      </c>
      <c r="D96" s="8" t="s">
        <v>243</v>
      </c>
    </row>
    <row r="97" spans="1:4" ht="31.5">
      <c r="A97" s="20" t="s">
        <v>283</v>
      </c>
      <c r="B97" s="3" t="s">
        <v>64</v>
      </c>
      <c r="C97" s="8" t="s">
        <v>5</v>
      </c>
      <c r="D97" s="8" t="s">
        <v>244</v>
      </c>
    </row>
    <row r="98" spans="1:4" ht="31.5">
      <c r="A98" s="20" t="s">
        <v>284</v>
      </c>
      <c r="B98" s="3" t="s">
        <v>97</v>
      </c>
      <c r="C98" s="8" t="s">
        <v>18</v>
      </c>
      <c r="D98" s="8">
        <v>4.54</v>
      </c>
    </row>
    <row r="99" spans="1:4" ht="31.5">
      <c r="A99" s="20" t="s">
        <v>286</v>
      </c>
      <c r="B99" s="3" t="s">
        <v>98</v>
      </c>
      <c r="C99" s="8" t="s">
        <v>5</v>
      </c>
      <c r="D99" s="8" t="s">
        <v>245</v>
      </c>
    </row>
    <row r="100" spans="1:4" ht="31.5">
      <c r="A100" s="20" t="s">
        <v>287</v>
      </c>
      <c r="B100" s="3" t="s">
        <v>99</v>
      </c>
      <c r="C100" s="8" t="s">
        <v>5</v>
      </c>
      <c r="D100" s="8" t="s">
        <v>310</v>
      </c>
    </row>
    <row r="101" spans="1:4" ht="47.25">
      <c r="A101" s="20" t="s">
        <v>273</v>
      </c>
      <c r="B101" s="3" t="s">
        <v>100</v>
      </c>
      <c r="C101" s="8" t="s">
        <v>5</v>
      </c>
      <c r="D101" s="8" t="s">
        <v>246</v>
      </c>
    </row>
    <row r="102" spans="1:4" ht="31.5">
      <c r="A102" s="20" t="s">
        <v>274</v>
      </c>
      <c r="B102" s="3" t="s">
        <v>101</v>
      </c>
      <c r="C102" s="8" t="s">
        <v>5</v>
      </c>
      <c r="D102" s="8" t="s">
        <v>240</v>
      </c>
    </row>
    <row r="103" spans="1:4" ht="31.5">
      <c r="A103" s="20" t="s">
        <v>276</v>
      </c>
      <c r="B103" s="3" t="s">
        <v>179</v>
      </c>
      <c r="C103" s="8"/>
      <c r="D103" s="8" t="s">
        <v>230</v>
      </c>
    </row>
    <row r="104" spans="1:4" ht="31.5">
      <c r="A104" s="20" t="s">
        <v>290</v>
      </c>
      <c r="B104" s="3" t="s">
        <v>180</v>
      </c>
      <c r="C104" s="8" t="s">
        <v>5</v>
      </c>
      <c r="D104" s="8" t="s">
        <v>247</v>
      </c>
    </row>
    <row r="105" spans="1:4" ht="78.75">
      <c r="A105" s="20">
        <v>12</v>
      </c>
      <c r="B105" s="3" t="s">
        <v>102</v>
      </c>
      <c r="C105" s="8" t="s">
        <v>5</v>
      </c>
      <c r="D105" s="8" t="s">
        <v>248</v>
      </c>
    </row>
    <row r="106" spans="1:4" ht="31.5">
      <c r="A106" s="20" t="s">
        <v>294</v>
      </c>
      <c r="B106" s="11" t="s">
        <v>4</v>
      </c>
      <c r="C106" s="8" t="s">
        <v>5</v>
      </c>
      <c r="D106" s="25" t="s">
        <v>297</v>
      </c>
    </row>
    <row r="107" spans="1:4" ht="31.5">
      <c r="A107" s="20" t="s">
        <v>281</v>
      </c>
      <c r="B107" s="3" t="s">
        <v>95</v>
      </c>
      <c r="C107" s="8" t="s">
        <v>5</v>
      </c>
      <c r="D107" s="12" t="s">
        <v>311</v>
      </c>
    </row>
    <row r="108" spans="1:4" ht="31.5">
      <c r="A108" s="20" t="s">
        <v>282</v>
      </c>
      <c r="B108" s="3" t="s">
        <v>96</v>
      </c>
      <c r="C108" s="8" t="s">
        <v>5</v>
      </c>
      <c r="D108" s="8" t="s">
        <v>243</v>
      </c>
    </row>
    <row r="109" spans="1:4" ht="31.5">
      <c r="A109" s="20" t="s">
        <v>283</v>
      </c>
      <c r="B109" s="3" t="s">
        <v>64</v>
      </c>
      <c r="C109" s="8" t="s">
        <v>5</v>
      </c>
      <c r="D109" s="24" t="s">
        <v>244</v>
      </c>
    </row>
    <row r="110" spans="1:4" ht="31.5">
      <c r="A110" s="20" t="s">
        <v>284</v>
      </c>
      <c r="B110" s="3" t="s">
        <v>97</v>
      </c>
      <c r="C110" s="8" t="s">
        <v>18</v>
      </c>
      <c r="D110" s="24">
        <v>4.81</v>
      </c>
    </row>
    <row r="111" spans="1:4" ht="31.5">
      <c r="A111" s="20" t="s">
        <v>286</v>
      </c>
      <c r="B111" s="3" t="s">
        <v>98</v>
      </c>
      <c r="C111" s="8" t="s">
        <v>5</v>
      </c>
      <c r="D111" s="8" t="s">
        <v>312</v>
      </c>
    </row>
    <row r="112" spans="1:4" ht="31.5">
      <c r="A112" s="20" t="s">
        <v>287</v>
      </c>
      <c r="B112" s="3" t="s">
        <v>99</v>
      </c>
      <c r="C112" s="8" t="s">
        <v>5</v>
      </c>
      <c r="D112" s="8" t="s">
        <v>250</v>
      </c>
    </row>
    <row r="113" spans="1:4" ht="63">
      <c r="A113" s="20" t="s">
        <v>273</v>
      </c>
      <c r="B113" s="3" t="s">
        <v>100</v>
      </c>
      <c r="C113" s="8" t="s">
        <v>5</v>
      </c>
      <c r="D113" s="8" t="s">
        <v>313</v>
      </c>
    </row>
    <row r="114" spans="1:4" ht="31.5">
      <c r="A114" s="20" t="s">
        <v>274</v>
      </c>
      <c r="B114" s="3" t="s">
        <v>101</v>
      </c>
      <c r="C114" s="8" t="s">
        <v>5</v>
      </c>
      <c r="D114" s="25" t="s">
        <v>297</v>
      </c>
    </row>
    <row r="115" spans="1:4" ht="31.5">
      <c r="A115" s="20" t="s">
        <v>276</v>
      </c>
      <c r="B115" s="3" t="s">
        <v>179</v>
      </c>
      <c r="C115" s="8"/>
      <c r="D115" s="8" t="s">
        <v>230</v>
      </c>
    </row>
    <row r="116" spans="1:4" ht="31.5">
      <c r="A116" s="20" t="s">
        <v>290</v>
      </c>
      <c r="B116" s="3" t="s">
        <v>180</v>
      </c>
      <c r="C116" s="8" t="s">
        <v>5</v>
      </c>
      <c r="D116" s="8" t="s">
        <v>314</v>
      </c>
    </row>
    <row r="117" spans="1:4" ht="78.75">
      <c r="A117" s="20">
        <v>12</v>
      </c>
      <c r="B117" s="3" t="s">
        <v>102</v>
      </c>
      <c r="C117" s="8" t="s">
        <v>5</v>
      </c>
      <c r="D117" s="8" t="s">
        <v>239</v>
      </c>
    </row>
    <row r="118" spans="1:4" ht="31.5">
      <c r="A118" s="20" t="s">
        <v>294</v>
      </c>
      <c r="B118" s="11" t="s">
        <v>4</v>
      </c>
      <c r="C118" s="8" t="s">
        <v>5</v>
      </c>
      <c r="D118" s="25" t="s">
        <v>308</v>
      </c>
    </row>
    <row r="119" spans="1:4" ht="31.5">
      <c r="A119" s="20" t="s">
        <v>281</v>
      </c>
      <c r="B119" s="3" t="s">
        <v>95</v>
      </c>
      <c r="C119" s="8" t="s">
        <v>5</v>
      </c>
      <c r="D119" s="12" t="s">
        <v>311</v>
      </c>
    </row>
    <row r="120" spans="1:4" ht="31.5">
      <c r="A120" s="20" t="s">
        <v>282</v>
      </c>
      <c r="B120" s="3" t="s">
        <v>96</v>
      </c>
      <c r="C120" s="8" t="s">
        <v>5</v>
      </c>
      <c r="D120" s="8" t="s">
        <v>243</v>
      </c>
    </row>
    <row r="121" spans="1:4" ht="31.5">
      <c r="A121" s="20" t="s">
        <v>283</v>
      </c>
      <c r="B121" s="3" t="s">
        <v>64</v>
      </c>
      <c r="C121" s="8" t="s">
        <v>5</v>
      </c>
      <c r="D121" s="24" t="s">
        <v>244</v>
      </c>
    </row>
    <row r="122" spans="1:4" ht="31.5">
      <c r="A122" s="20" t="s">
        <v>284</v>
      </c>
      <c r="B122" s="3" t="s">
        <v>315</v>
      </c>
      <c r="C122" s="8" t="s">
        <v>18</v>
      </c>
      <c r="D122" s="24">
        <v>4.81</v>
      </c>
    </row>
    <row r="123" spans="1:4" ht="31.5">
      <c r="A123" s="20" t="s">
        <v>286</v>
      </c>
      <c r="B123" s="3" t="s">
        <v>98</v>
      </c>
      <c r="C123" s="8" t="s">
        <v>5</v>
      </c>
      <c r="D123" s="8" t="s">
        <v>312</v>
      </c>
    </row>
    <row r="124" spans="1:4" ht="31.5">
      <c r="A124" s="20" t="s">
        <v>287</v>
      </c>
      <c r="B124" s="3" t="s">
        <v>99</v>
      </c>
      <c r="C124" s="8" t="s">
        <v>5</v>
      </c>
      <c r="D124" s="8" t="s">
        <v>250</v>
      </c>
    </row>
    <row r="125" spans="1:4" ht="63">
      <c r="A125" s="20" t="s">
        <v>273</v>
      </c>
      <c r="B125" s="3" t="s">
        <v>100</v>
      </c>
      <c r="C125" s="8" t="s">
        <v>5</v>
      </c>
      <c r="D125" s="8" t="s">
        <v>313</v>
      </c>
    </row>
    <row r="126" spans="1:4" ht="31.5">
      <c r="A126" s="20" t="s">
        <v>274</v>
      </c>
      <c r="B126" s="3" t="s">
        <v>101</v>
      </c>
      <c r="C126" s="8" t="s">
        <v>5</v>
      </c>
      <c r="D126" s="25" t="s">
        <v>297</v>
      </c>
    </row>
    <row r="127" spans="1:4" ht="31.5">
      <c r="A127" s="20" t="s">
        <v>276</v>
      </c>
      <c r="B127" s="3" t="s">
        <v>309</v>
      </c>
      <c r="C127" s="8" t="s">
        <v>5</v>
      </c>
      <c r="D127" s="8" t="s">
        <v>230</v>
      </c>
    </row>
    <row r="128" spans="1:4" ht="31.5">
      <c r="A128" s="20" t="s">
        <v>290</v>
      </c>
      <c r="B128" s="3" t="s">
        <v>180</v>
      </c>
      <c r="C128" s="8" t="s">
        <v>5</v>
      </c>
      <c r="D128" s="8" t="s">
        <v>316</v>
      </c>
    </row>
    <row r="129" spans="1:4" ht="78.75">
      <c r="A129" s="20">
        <v>12</v>
      </c>
      <c r="B129" s="3" t="s">
        <v>102</v>
      </c>
      <c r="C129" s="8" t="s">
        <v>5</v>
      </c>
      <c r="D129" s="8" t="s">
        <v>301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82" t="s">
        <v>108</v>
      </c>
      <c r="B1" s="82"/>
      <c r="C1" s="82"/>
      <c r="D1" s="82"/>
    </row>
    <row r="2" ht="15.75">
      <c r="B2" s="15" t="s">
        <v>361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73" t="s">
        <v>184</v>
      </c>
      <c r="B8" s="73"/>
      <c r="C8" s="73"/>
      <c r="D8" s="73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74" t="s">
        <v>113</v>
      </c>
      <c r="B1" s="74"/>
      <c r="C1" s="74"/>
      <c r="D1" s="74"/>
    </row>
    <row r="2" ht="15.75">
      <c r="B2" s="15" t="s">
        <v>361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73" t="s">
        <v>109</v>
      </c>
      <c r="B5" s="73"/>
      <c r="C5" s="73"/>
      <c r="D5" s="73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74" t="s">
        <v>116</v>
      </c>
      <c r="B1" s="74"/>
      <c r="C1" s="74"/>
      <c r="D1" s="74"/>
    </row>
    <row r="2" ht="15.75">
      <c r="B2" s="15" t="s">
        <v>361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A2" sqref="A1:J16384"/>
    </sheetView>
  </sheetViews>
  <sheetFormatPr defaultColWidth="9.140625" defaultRowHeight="15"/>
  <cols>
    <col min="1" max="1" width="5.8515625" style="1" customWidth="1"/>
    <col min="2" max="2" width="47.28125" style="67" customWidth="1"/>
    <col min="3" max="3" width="10.57421875" style="68" customWidth="1"/>
    <col min="4" max="4" width="30.00390625" style="68" customWidth="1"/>
    <col min="5" max="5" width="11.140625" style="1" hidden="1" customWidth="1"/>
    <col min="6" max="6" width="5.57421875" style="1" hidden="1" customWidth="1"/>
    <col min="7" max="7" width="10.140625" style="1" hidden="1" customWidth="1"/>
    <col min="8" max="8" width="11.28125" style="1" hidden="1" customWidth="1"/>
    <col min="9" max="9" width="15.421875" style="1" hidden="1" customWidth="1"/>
    <col min="10" max="16384" width="9.140625" style="1" customWidth="1"/>
  </cols>
  <sheetData>
    <row r="1" spans="1:5" ht="36.75" customHeight="1">
      <c r="A1" s="70" t="s">
        <v>187</v>
      </c>
      <c r="B1" s="70"/>
      <c r="C1" s="70"/>
      <c r="D1" s="70"/>
      <c r="E1" s="21"/>
    </row>
    <row r="2" ht="15.75">
      <c r="B2" s="15" t="s">
        <v>361</v>
      </c>
    </row>
    <row r="3" spans="1:5" ht="35.25" customHeight="1">
      <c r="A3" s="2" t="s">
        <v>0</v>
      </c>
      <c r="B3" s="59" t="s">
        <v>1</v>
      </c>
      <c r="C3" s="60" t="s">
        <v>2</v>
      </c>
      <c r="D3" s="60" t="s">
        <v>3</v>
      </c>
      <c r="E3" s="22"/>
    </row>
    <row r="4" spans="1:8" s="6" customFormat="1" ht="19.5" customHeight="1">
      <c r="A4" s="33" t="s">
        <v>320</v>
      </c>
      <c r="B4" s="56" t="s">
        <v>4</v>
      </c>
      <c r="C4" s="57" t="s">
        <v>5</v>
      </c>
      <c r="D4" s="58" t="s">
        <v>362</v>
      </c>
      <c r="E4" s="34"/>
      <c r="F4" s="35"/>
      <c r="G4" s="35"/>
      <c r="H4" s="35"/>
    </row>
    <row r="5" spans="1:8" s="6" customFormat="1" ht="19.5" customHeight="1">
      <c r="A5" s="33" t="s">
        <v>321</v>
      </c>
      <c r="B5" s="56" t="s">
        <v>117</v>
      </c>
      <c r="C5" s="57" t="s">
        <v>5</v>
      </c>
      <c r="D5" s="58">
        <v>42736</v>
      </c>
      <c r="E5" s="34"/>
      <c r="F5" s="35"/>
      <c r="G5" s="35"/>
      <c r="H5" s="35"/>
    </row>
    <row r="6" spans="1:8" s="6" customFormat="1" ht="19.5" customHeight="1">
      <c r="A6" s="33" t="s">
        <v>322</v>
      </c>
      <c r="B6" s="56" t="s">
        <v>118</v>
      </c>
      <c r="C6" s="57" t="s">
        <v>5</v>
      </c>
      <c r="D6" s="58">
        <v>43100</v>
      </c>
      <c r="E6" s="34"/>
      <c r="F6" s="35"/>
      <c r="G6" s="35"/>
      <c r="H6" s="35"/>
    </row>
    <row r="7" spans="1:5" s="6" customFormat="1" ht="30" customHeight="1">
      <c r="A7" s="54">
        <v>4</v>
      </c>
      <c r="B7" s="83" t="s">
        <v>188</v>
      </c>
      <c r="C7" s="84"/>
      <c r="D7" s="85"/>
      <c r="E7" s="53"/>
    </row>
    <row r="8" spans="1:5" s="6" customFormat="1" ht="30" customHeight="1">
      <c r="A8" s="54">
        <v>5</v>
      </c>
      <c r="B8" s="61" t="s">
        <v>119</v>
      </c>
      <c r="C8" s="62" t="s">
        <v>18</v>
      </c>
      <c r="D8" s="63">
        <v>0</v>
      </c>
      <c r="E8" s="53"/>
    </row>
    <row r="9" spans="1:5" s="6" customFormat="1" ht="19.5" customHeight="1">
      <c r="A9" s="54">
        <v>6</v>
      </c>
      <c r="B9" s="64" t="s">
        <v>129</v>
      </c>
      <c r="C9" s="62" t="s">
        <v>18</v>
      </c>
      <c r="D9" s="63">
        <v>0</v>
      </c>
      <c r="E9" s="53"/>
    </row>
    <row r="10" spans="1:5" s="6" customFormat="1" ht="19.5" customHeight="1">
      <c r="A10" s="54">
        <v>7</v>
      </c>
      <c r="B10" s="64" t="s">
        <v>130</v>
      </c>
      <c r="C10" s="62" t="s">
        <v>18</v>
      </c>
      <c r="D10" s="63">
        <v>507193.26</v>
      </c>
      <c r="E10" s="53"/>
    </row>
    <row r="11" spans="1:5" s="6" customFormat="1" ht="47.25">
      <c r="A11" s="54">
        <v>8</v>
      </c>
      <c r="B11" s="61" t="s">
        <v>346</v>
      </c>
      <c r="C11" s="62" t="s">
        <v>18</v>
      </c>
      <c r="D11" s="66">
        <v>4155134.76</v>
      </c>
      <c r="E11" s="53"/>
    </row>
    <row r="12" spans="1:5" s="6" customFormat="1" ht="19.5" customHeight="1">
      <c r="A12" s="54">
        <v>9</v>
      </c>
      <c r="B12" s="64" t="s">
        <v>360</v>
      </c>
      <c r="C12" s="62" t="s">
        <v>18</v>
      </c>
      <c r="D12" s="63">
        <f>D11-D13-D14</f>
        <v>2781158.0659999996</v>
      </c>
      <c r="E12" s="53"/>
    </row>
    <row r="13" spans="1:5" s="6" customFormat="1" ht="19.5" customHeight="1">
      <c r="A13" s="54">
        <v>10</v>
      </c>
      <c r="B13" s="64" t="s">
        <v>275</v>
      </c>
      <c r="C13" s="62" t="s">
        <v>18</v>
      </c>
      <c r="D13" s="63">
        <v>810861.13</v>
      </c>
      <c r="E13" s="53"/>
    </row>
    <row r="14" spans="1:5" s="6" customFormat="1" ht="19.5" customHeight="1">
      <c r="A14" s="54">
        <v>11</v>
      </c>
      <c r="B14" s="64" t="s">
        <v>277</v>
      </c>
      <c r="C14" s="62" t="s">
        <v>18</v>
      </c>
      <c r="D14" s="63">
        <v>563115.564</v>
      </c>
      <c r="E14" s="53"/>
    </row>
    <row r="15" spans="1:5" s="6" customFormat="1" ht="20.25" customHeight="1">
      <c r="A15" s="54">
        <v>12</v>
      </c>
      <c r="B15" s="61" t="s">
        <v>120</v>
      </c>
      <c r="C15" s="62" t="s">
        <v>18</v>
      </c>
      <c r="D15" s="66">
        <f>SUM(D16:D20)</f>
        <v>4195741.33</v>
      </c>
      <c r="E15" s="53"/>
    </row>
    <row r="16" spans="1:5" s="6" customFormat="1" ht="20.25" customHeight="1">
      <c r="A16" s="54">
        <v>13</v>
      </c>
      <c r="B16" s="64" t="s">
        <v>189</v>
      </c>
      <c r="C16" s="62" t="s">
        <v>18</v>
      </c>
      <c r="D16" s="63">
        <v>4195741.33</v>
      </c>
      <c r="E16" s="53"/>
    </row>
    <row r="17" spans="1:5" s="6" customFormat="1" ht="20.25" customHeight="1">
      <c r="A17" s="54">
        <v>14</v>
      </c>
      <c r="B17" s="64" t="s">
        <v>190</v>
      </c>
      <c r="C17" s="62" t="s">
        <v>18</v>
      </c>
      <c r="D17" s="63">
        <v>0</v>
      </c>
      <c r="E17" s="53"/>
    </row>
    <row r="18" spans="1:5" s="6" customFormat="1" ht="20.25" customHeight="1">
      <c r="A18" s="54">
        <v>15</v>
      </c>
      <c r="B18" s="64" t="s">
        <v>131</v>
      </c>
      <c r="C18" s="62" t="s">
        <v>18</v>
      </c>
      <c r="D18" s="63">
        <v>0</v>
      </c>
      <c r="E18" s="53"/>
    </row>
    <row r="19" spans="1:5" s="6" customFormat="1" ht="31.5">
      <c r="A19" s="54">
        <v>16</v>
      </c>
      <c r="B19" s="64" t="s">
        <v>132</v>
      </c>
      <c r="C19" s="62" t="s">
        <v>18</v>
      </c>
      <c r="D19" s="63">
        <v>0</v>
      </c>
      <c r="E19" s="53"/>
    </row>
    <row r="20" spans="1:5" s="6" customFormat="1" ht="15.75">
      <c r="A20" s="54">
        <v>17</v>
      </c>
      <c r="B20" s="64" t="s">
        <v>133</v>
      </c>
      <c r="C20" s="62" t="s">
        <v>18</v>
      </c>
      <c r="D20" s="63">
        <v>0</v>
      </c>
      <c r="E20" s="53"/>
    </row>
    <row r="21" spans="1:5" s="6" customFormat="1" ht="23.25" customHeight="1">
      <c r="A21" s="54">
        <v>18</v>
      </c>
      <c r="B21" s="61" t="s">
        <v>121</v>
      </c>
      <c r="C21" s="62" t="s">
        <v>18</v>
      </c>
      <c r="D21" s="66">
        <f>D8+D15</f>
        <v>4195741.33</v>
      </c>
      <c r="E21" s="53"/>
    </row>
    <row r="22" spans="1:5" s="6" customFormat="1" ht="31.5">
      <c r="A22" s="54">
        <v>19</v>
      </c>
      <c r="B22" s="64" t="s">
        <v>122</v>
      </c>
      <c r="C22" s="62" t="s">
        <v>18</v>
      </c>
      <c r="D22" s="63">
        <f>D8+D13-D27</f>
        <v>-1538598.04</v>
      </c>
      <c r="E22" s="53"/>
    </row>
    <row r="23" spans="1:5" s="6" customFormat="1" ht="15.75">
      <c r="A23" s="54">
        <v>20</v>
      </c>
      <c r="B23" s="64" t="s">
        <v>127</v>
      </c>
      <c r="C23" s="62" t="s">
        <v>18</v>
      </c>
      <c r="D23" s="63">
        <v>13262.74</v>
      </c>
      <c r="E23" s="53"/>
    </row>
    <row r="24" spans="1:5" s="6" customFormat="1" ht="15.75">
      <c r="A24" s="54">
        <v>21</v>
      </c>
      <c r="B24" s="64" t="s">
        <v>128</v>
      </c>
      <c r="C24" s="62" t="s">
        <v>18</v>
      </c>
      <c r="D24" s="63">
        <v>500276.49</v>
      </c>
      <c r="E24" s="53"/>
    </row>
    <row r="25" spans="1:5" s="6" customFormat="1" ht="34.5" customHeight="1">
      <c r="A25" s="54">
        <v>22</v>
      </c>
      <c r="B25" s="83" t="s">
        <v>347</v>
      </c>
      <c r="C25" s="84"/>
      <c r="D25" s="85"/>
      <c r="E25" s="53"/>
    </row>
    <row r="26" spans="1:8" s="6" customFormat="1" ht="15.75">
      <c r="A26" s="54">
        <v>23</v>
      </c>
      <c r="B26" s="65" t="s">
        <v>251</v>
      </c>
      <c r="C26" s="62" t="s">
        <v>5</v>
      </c>
      <c r="D26" s="63">
        <v>563115.564</v>
      </c>
      <c r="E26" s="53">
        <v>4.26</v>
      </c>
      <c r="F26" s="6">
        <v>4.65</v>
      </c>
      <c r="G26" s="52">
        <v>10533.4</v>
      </c>
      <c r="H26" s="52">
        <f>(E26+F26)/2*12*G26</f>
        <v>563115.564</v>
      </c>
    </row>
    <row r="27" spans="1:8" s="6" customFormat="1" ht="19.5" customHeight="1">
      <c r="A27" s="54">
        <v>24</v>
      </c>
      <c r="B27" s="65" t="s">
        <v>254</v>
      </c>
      <c r="C27" s="62" t="s">
        <v>5</v>
      </c>
      <c r="D27" s="63">
        <v>2349459.17</v>
      </c>
      <c r="E27" s="53">
        <v>6.23</v>
      </c>
      <c r="F27" s="6">
        <v>6.6</v>
      </c>
      <c r="G27" s="52">
        <v>10533.4</v>
      </c>
      <c r="H27" s="52">
        <f aca="true" t="shared" si="0" ref="H27:H37">(E27+F27)/2*12*G27</f>
        <v>810861.132</v>
      </c>
    </row>
    <row r="28" spans="1:8" s="6" customFormat="1" ht="19.5" customHeight="1">
      <c r="A28" s="54">
        <v>25</v>
      </c>
      <c r="B28" s="65" t="s">
        <v>257</v>
      </c>
      <c r="C28" s="62" t="s">
        <v>5</v>
      </c>
      <c r="D28" s="63">
        <v>649700.1120000001</v>
      </c>
      <c r="E28" s="53">
        <v>5.28</v>
      </c>
      <c r="F28" s="6">
        <v>5</v>
      </c>
      <c r="G28" s="52">
        <v>10533.4</v>
      </c>
      <c r="H28" s="52">
        <f t="shared" si="0"/>
        <v>649700.1120000001</v>
      </c>
    </row>
    <row r="29" spans="1:8" s="6" customFormat="1" ht="19.5" customHeight="1">
      <c r="A29" s="54">
        <v>26</v>
      </c>
      <c r="B29" s="65" t="s">
        <v>271</v>
      </c>
      <c r="C29" s="62" t="s">
        <v>5</v>
      </c>
      <c r="D29" s="63">
        <v>188337.19199999998</v>
      </c>
      <c r="E29" s="53">
        <v>1.49</v>
      </c>
      <c r="F29" s="6">
        <v>1.49</v>
      </c>
      <c r="G29" s="52">
        <v>10533.4</v>
      </c>
      <c r="H29" s="52">
        <f t="shared" si="0"/>
        <v>188337.19199999998</v>
      </c>
    </row>
    <row r="30" spans="1:8" s="6" customFormat="1" ht="19.5" customHeight="1">
      <c r="A30" s="54">
        <v>27</v>
      </c>
      <c r="B30" s="65" t="s">
        <v>258</v>
      </c>
      <c r="C30" s="62" t="s">
        <v>5</v>
      </c>
      <c r="D30" s="63">
        <v>313473.984</v>
      </c>
      <c r="E30" s="53">
        <v>2.21</v>
      </c>
      <c r="F30" s="6">
        <v>2.75</v>
      </c>
      <c r="G30" s="52">
        <v>10533.4</v>
      </c>
      <c r="H30" s="52">
        <f t="shared" si="0"/>
        <v>313473.984</v>
      </c>
    </row>
    <row r="31" spans="1:8" s="6" customFormat="1" ht="19.5" customHeight="1">
      <c r="A31" s="54">
        <v>28</v>
      </c>
      <c r="B31" s="65" t="s">
        <v>260</v>
      </c>
      <c r="C31" s="62" t="s">
        <v>5</v>
      </c>
      <c r="D31" s="63">
        <v>226257.432</v>
      </c>
      <c r="E31" s="53">
        <v>1.78</v>
      </c>
      <c r="F31" s="6">
        <v>1.8</v>
      </c>
      <c r="G31" s="52">
        <v>10533.4</v>
      </c>
      <c r="H31" s="52">
        <f t="shared" si="0"/>
        <v>226257.432</v>
      </c>
    </row>
    <row r="32" spans="1:8" s="6" customFormat="1" ht="78.75">
      <c r="A32" s="54">
        <v>29</v>
      </c>
      <c r="B32" s="65" t="s">
        <v>261</v>
      </c>
      <c r="C32" s="62" t="s">
        <v>5</v>
      </c>
      <c r="D32" s="63">
        <v>572595.624</v>
      </c>
      <c r="E32" s="53">
        <v>4.53</v>
      </c>
      <c r="F32" s="6">
        <v>4.53</v>
      </c>
      <c r="G32" s="52">
        <v>10533.4</v>
      </c>
      <c r="H32" s="52">
        <f t="shared" si="0"/>
        <v>572595.624</v>
      </c>
    </row>
    <row r="33" spans="1:8" s="6" customFormat="1" ht="19.5" customHeight="1">
      <c r="A33" s="54">
        <v>30</v>
      </c>
      <c r="B33" s="65" t="s">
        <v>262</v>
      </c>
      <c r="C33" s="62" t="s">
        <v>5</v>
      </c>
      <c r="D33" s="63">
        <v>7584.048</v>
      </c>
      <c r="E33" s="53">
        <v>0.06</v>
      </c>
      <c r="F33" s="6">
        <v>0.06</v>
      </c>
      <c r="G33" s="52">
        <v>10533.4</v>
      </c>
      <c r="H33" s="52">
        <f t="shared" si="0"/>
        <v>7584.048</v>
      </c>
    </row>
    <row r="34" spans="1:8" s="6" customFormat="1" ht="19.5" customHeight="1">
      <c r="A34" s="54">
        <v>31</v>
      </c>
      <c r="B34" s="65" t="s">
        <v>270</v>
      </c>
      <c r="C34" s="62"/>
      <c r="D34" s="63">
        <v>35392.224</v>
      </c>
      <c r="E34" s="53">
        <v>0.11</v>
      </c>
      <c r="F34" s="6">
        <v>0.45</v>
      </c>
      <c r="G34" s="52">
        <v>10533.4</v>
      </c>
      <c r="H34" s="52">
        <f t="shared" si="0"/>
        <v>35392.224</v>
      </c>
    </row>
    <row r="35" spans="1:8" s="6" customFormat="1" ht="19.5" customHeight="1">
      <c r="A35" s="54">
        <v>32</v>
      </c>
      <c r="B35" s="65" t="s">
        <v>264</v>
      </c>
      <c r="C35" s="62" t="s">
        <v>5</v>
      </c>
      <c r="D35" s="63">
        <v>17696.112</v>
      </c>
      <c r="E35" s="53">
        <v>0.14</v>
      </c>
      <c r="F35" s="6">
        <v>0.14</v>
      </c>
      <c r="G35" s="52">
        <v>10533.4</v>
      </c>
      <c r="H35" s="52">
        <f t="shared" si="0"/>
        <v>17696.112</v>
      </c>
    </row>
    <row r="36" spans="1:8" s="6" customFormat="1" ht="19.5" customHeight="1">
      <c r="A36" s="54">
        <v>33</v>
      </c>
      <c r="B36" s="65" t="s">
        <v>266</v>
      </c>
      <c r="C36" s="62" t="s">
        <v>5</v>
      </c>
      <c r="D36" s="63">
        <v>5056.031999999999</v>
      </c>
      <c r="E36" s="53">
        <v>0.04</v>
      </c>
      <c r="F36" s="6">
        <v>0.04</v>
      </c>
      <c r="G36" s="52">
        <v>10533.4</v>
      </c>
      <c r="H36" s="52">
        <f t="shared" si="0"/>
        <v>5056.031999999999</v>
      </c>
    </row>
    <row r="37" spans="1:8" s="6" customFormat="1" ht="31.5">
      <c r="A37" s="54">
        <v>34</v>
      </c>
      <c r="B37" s="65" t="s">
        <v>268</v>
      </c>
      <c r="C37" s="62" t="s">
        <v>5</v>
      </c>
      <c r="D37" s="63">
        <v>490435.104</v>
      </c>
      <c r="E37" s="53">
        <v>3.88</v>
      </c>
      <c r="F37" s="6">
        <v>3.88</v>
      </c>
      <c r="G37" s="52">
        <v>10533.4</v>
      </c>
      <c r="H37" s="52">
        <f t="shared" si="0"/>
        <v>490435.104</v>
      </c>
    </row>
    <row r="38" spans="1:5" s="6" customFormat="1" ht="15.75">
      <c r="A38" s="54">
        <v>35</v>
      </c>
      <c r="B38" s="65" t="s">
        <v>348</v>
      </c>
      <c r="C38" s="62" t="s">
        <v>5</v>
      </c>
      <c r="D38" s="63">
        <v>5627.91</v>
      </c>
      <c r="E38" s="53"/>
    </row>
    <row r="39" spans="1:5" s="6" customFormat="1" ht="15.75">
      <c r="A39" s="54">
        <v>36</v>
      </c>
      <c r="B39" s="65" t="s">
        <v>349</v>
      </c>
      <c r="C39" s="62" t="s">
        <v>5</v>
      </c>
      <c r="D39" s="63">
        <v>30564.37</v>
      </c>
      <c r="E39" s="53"/>
    </row>
    <row r="40" spans="1:5" s="6" customFormat="1" ht="15.75">
      <c r="A40" s="54">
        <v>37</v>
      </c>
      <c r="B40" s="65" t="s">
        <v>350</v>
      </c>
      <c r="C40" s="62" t="s">
        <v>5</v>
      </c>
      <c r="D40" s="63">
        <v>243892.43</v>
      </c>
      <c r="E40" s="53"/>
    </row>
    <row r="41" spans="1:5" s="6" customFormat="1" ht="30" customHeight="1">
      <c r="A41" s="54">
        <v>38</v>
      </c>
      <c r="B41" s="83" t="s">
        <v>191</v>
      </c>
      <c r="C41" s="84"/>
      <c r="D41" s="85"/>
      <c r="E41" s="53"/>
    </row>
    <row r="42" spans="1:5" s="6" customFormat="1" ht="19.5" customHeight="1">
      <c r="A42" s="54">
        <v>39</v>
      </c>
      <c r="B42" s="64" t="s">
        <v>192</v>
      </c>
      <c r="C42" s="62" t="s">
        <v>6</v>
      </c>
      <c r="D42" s="63">
        <v>0</v>
      </c>
      <c r="E42" s="53"/>
    </row>
    <row r="43" spans="1:5" s="6" customFormat="1" ht="19.5" customHeight="1">
      <c r="A43" s="54">
        <v>40</v>
      </c>
      <c r="B43" s="64" t="s">
        <v>193</v>
      </c>
      <c r="C43" s="62" t="s">
        <v>6</v>
      </c>
      <c r="D43" s="63">
        <v>0</v>
      </c>
      <c r="E43" s="53"/>
    </row>
    <row r="44" spans="1:5" s="6" customFormat="1" ht="32.25" customHeight="1">
      <c r="A44" s="54">
        <v>41</v>
      </c>
      <c r="B44" s="64" t="s">
        <v>194</v>
      </c>
      <c r="C44" s="62" t="s">
        <v>6</v>
      </c>
      <c r="D44" s="63">
        <v>0</v>
      </c>
      <c r="E44" s="53"/>
    </row>
    <row r="45" spans="1:5" s="6" customFormat="1" ht="19.5" customHeight="1">
      <c r="A45" s="54">
        <v>42</v>
      </c>
      <c r="B45" s="64" t="s">
        <v>195</v>
      </c>
      <c r="C45" s="62" t="s">
        <v>18</v>
      </c>
      <c r="D45" s="63">
        <v>0</v>
      </c>
      <c r="E45" s="53"/>
    </row>
    <row r="46" spans="1:5" s="6" customFormat="1" ht="25.5" customHeight="1">
      <c r="A46" s="54">
        <v>43</v>
      </c>
      <c r="B46" s="83" t="s">
        <v>123</v>
      </c>
      <c r="C46" s="84"/>
      <c r="D46" s="85"/>
      <c r="E46" s="53"/>
    </row>
    <row r="47" spans="1:5" s="6" customFormat="1" ht="30" customHeight="1">
      <c r="A47" s="54">
        <v>44</v>
      </c>
      <c r="B47" s="64" t="s">
        <v>124</v>
      </c>
      <c r="C47" s="62" t="s">
        <v>18</v>
      </c>
      <c r="D47" s="63">
        <v>0</v>
      </c>
      <c r="E47" s="53"/>
    </row>
    <row r="48" spans="1:5" s="6" customFormat="1" ht="19.5" customHeight="1">
      <c r="A48" s="54">
        <v>45</v>
      </c>
      <c r="B48" s="64" t="s">
        <v>129</v>
      </c>
      <c r="C48" s="62" t="s">
        <v>18</v>
      </c>
      <c r="D48" s="63">
        <v>3124.76</v>
      </c>
      <c r="E48" s="53"/>
    </row>
    <row r="49" spans="1:5" s="6" customFormat="1" ht="19.5" customHeight="1">
      <c r="A49" s="54">
        <v>46</v>
      </c>
      <c r="B49" s="64" t="s">
        <v>130</v>
      </c>
      <c r="C49" s="62" t="s">
        <v>18</v>
      </c>
      <c r="D49" s="63">
        <v>1324894.05</v>
      </c>
      <c r="E49" s="53"/>
    </row>
    <row r="50" spans="1:5" s="6" customFormat="1" ht="30" customHeight="1">
      <c r="A50" s="54">
        <v>47</v>
      </c>
      <c r="B50" s="64" t="s">
        <v>125</v>
      </c>
      <c r="C50" s="62" t="s">
        <v>18</v>
      </c>
      <c r="D50" s="63">
        <v>0</v>
      </c>
      <c r="E50" s="53"/>
    </row>
    <row r="51" spans="1:5" s="6" customFormat="1" ht="19.5" customHeight="1">
      <c r="A51" s="54">
        <v>48</v>
      </c>
      <c r="B51" s="64" t="s">
        <v>129</v>
      </c>
      <c r="C51" s="62" t="s">
        <v>18</v>
      </c>
      <c r="D51" s="63">
        <v>40452.15</v>
      </c>
      <c r="E51" s="53"/>
    </row>
    <row r="52" spans="1:5" s="6" customFormat="1" ht="19.5" customHeight="1">
      <c r="A52" s="54">
        <v>49</v>
      </c>
      <c r="B52" s="64" t="s">
        <v>130</v>
      </c>
      <c r="C52" s="62" t="s">
        <v>18</v>
      </c>
      <c r="D52" s="63">
        <v>1063593.43</v>
      </c>
      <c r="E52" s="53"/>
    </row>
    <row r="53" spans="1:5" s="6" customFormat="1" ht="30" customHeight="1">
      <c r="A53" s="54">
        <v>50</v>
      </c>
      <c r="B53" s="83" t="s">
        <v>352</v>
      </c>
      <c r="C53" s="84"/>
      <c r="D53" s="85"/>
      <c r="E53" s="53"/>
    </row>
    <row r="54" spans="1:5" s="6" customFormat="1" ht="21" customHeight="1">
      <c r="A54" s="54">
        <v>51</v>
      </c>
      <c r="B54" s="86" t="s">
        <v>278</v>
      </c>
      <c r="C54" s="87"/>
      <c r="D54" s="88"/>
      <c r="E54" s="53"/>
    </row>
    <row r="55" spans="1:5" s="6" customFormat="1" ht="19.5" customHeight="1">
      <c r="A55" s="54">
        <v>52</v>
      </c>
      <c r="B55" s="64" t="s">
        <v>126</v>
      </c>
      <c r="C55" s="62" t="s">
        <v>353</v>
      </c>
      <c r="D55" s="63">
        <f>1390.3+435.11</f>
        <v>1825.4099999999999</v>
      </c>
      <c r="E55" s="53"/>
    </row>
    <row r="56" spans="1:5" s="6" customFormat="1" ht="19.5" customHeight="1">
      <c r="A56" s="54">
        <v>53</v>
      </c>
      <c r="B56" s="64" t="s">
        <v>196</v>
      </c>
      <c r="C56" s="62" t="s">
        <v>18</v>
      </c>
      <c r="D56" s="63">
        <f>3307594.14+1034179.05</f>
        <v>4341773.19</v>
      </c>
      <c r="E56" s="53"/>
    </row>
    <row r="57" spans="1:5" s="6" customFormat="1" ht="15.75">
      <c r="A57" s="54">
        <v>54</v>
      </c>
      <c r="B57" s="64" t="s">
        <v>197</v>
      </c>
      <c r="C57" s="62" t="s">
        <v>18</v>
      </c>
      <c r="D57" s="63">
        <f>3909245.39+657574.42</f>
        <v>4566819.8100000005</v>
      </c>
      <c r="E57" s="53"/>
    </row>
    <row r="58" spans="1:5" s="6" customFormat="1" ht="15.75">
      <c r="A58" s="54">
        <v>55</v>
      </c>
      <c r="B58" s="64" t="s">
        <v>198</v>
      </c>
      <c r="C58" s="62" t="s">
        <v>18</v>
      </c>
      <c r="D58" s="63">
        <v>613155.46</v>
      </c>
      <c r="E58" s="53"/>
    </row>
    <row r="59" spans="1:5" s="6" customFormat="1" ht="32.25" customHeight="1">
      <c r="A59" s="54">
        <v>60</v>
      </c>
      <c r="B59" s="83" t="s">
        <v>199</v>
      </c>
      <c r="C59" s="84"/>
      <c r="D59" s="84"/>
      <c r="E59" s="53"/>
    </row>
    <row r="60" spans="1:5" s="6" customFormat="1" ht="15.75">
      <c r="A60" s="54">
        <v>61</v>
      </c>
      <c r="B60" s="64" t="s">
        <v>192</v>
      </c>
      <c r="C60" s="62" t="s">
        <v>6</v>
      </c>
      <c r="D60" s="63">
        <v>0</v>
      </c>
      <c r="E60" s="53"/>
    </row>
    <row r="61" spans="1:5" s="6" customFormat="1" ht="15.75">
      <c r="A61" s="54">
        <v>62</v>
      </c>
      <c r="B61" s="64" t="s">
        <v>193</v>
      </c>
      <c r="C61" s="62" t="s">
        <v>6</v>
      </c>
      <c r="D61" s="63">
        <v>0</v>
      </c>
      <c r="E61" s="53"/>
    </row>
    <row r="62" spans="1:5" s="6" customFormat="1" ht="31.5">
      <c r="A62" s="54">
        <v>63</v>
      </c>
      <c r="B62" s="64" t="s">
        <v>194</v>
      </c>
      <c r="C62" s="62" t="s">
        <v>6</v>
      </c>
      <c r="D62" s="63">
        <v>0</v>
      </c>
      <c r="E62" s="53"/>
    </row>
    <row r="63" spans="1:5" s="6" customFormat="1" ht="15.75">
      <c r="A63" s="54">
        <v>64</v>
      </c>
      <c r="B63" s="64" t="s">
        <v>195</v>
      </c>
      <c r="C63" s="62" t="s">
        <v>18</v>
      </c>
      <c r="D63" s="63">
        <v>0</v>
      </c>
      <c r="E63" s="53"/>
    </row>
    <row r="64" spans="1:5" s="6" customFormat="1" ht="15.75">
      <c r="A64" s="54">
        <v>65</v>
      </c>
      <c r="B64" s="86" t="s">
        <v>354</v>
      </c>
      <c r="C64" s="87"/>
      <c r="D64" s="87"/>
      <c r="E64" s="53"/>
    </row>
    <row r="65" spans="1:5" s="6" customFormat="1" ht="15.75">
      <c r="A65" s="54">
        <v>66</v>
      </c>
      <c r="B65" s="64" t="s">
        <v>126</v>
      </c>
      <c r="C65" s="62" t="s">
        <v>34</v>
      </c>
      <c r="D65" s="63">
        <f>7102.39+9046.55</f>
        <v>16148.939999999999</v>
      </c>
      <c r="E65" s="53"/>
    </row>
    <row r="66" spans="1:5" s="6" customFormat="1" ht="15.75">
      <c r="A66" s="54">
        <v>67</v>
      </c>
      <c r="B66" s="64" t="s">
        <v>196</v>
      </c>
      <c r="C66" s="62" t="s">
        <v>18</v>
      </c>
      <c r="D66" s="63">
        <f>263800.1+294052.63</f>
        <v>557852.73</v>
      </c>
      <c r="E66" s="53"/>
    </row>
    <row r="67" spans="1:5" s="6" customFormat="1" ht="15.75">
      <c r="A67" s="54">
        <v>68</v>
      </c>
      <c r="B67" s="64" t="s">
        <v>197</v>
      </c>
      <c r="C67" s="62" t="s">
        <v>18</v>
      </c>
      <c r="D67" s="63">
        <f>264863.88+305687.23</f>
        <v>570551.11</v>
      </c>
      <c r="E67" s="53"/>
    </row>
    <row r="68" spans="1:5" s="6" customFormat="1" ht="15.75">
      <c r="A68" s="54">
        <v>69</v>
      </c>
      <c r="B68" s="64" t="s">
        <v>198</v>
      </c>
      <c r="C68" s="62" t="s">
        <v>18</v>
      </c>
      <c r="D68" s="63">
        <v>70019.46</v>
      </c>
      <c r="E68" s="53"/>
    </row>
    <row r="69" spans="1:5" s="6" customFormat="1" ht="15.75">
      <c r="A69" s="54">
        <v>70</v>
      </c>
      <c r="B69" s="86" t="s">
        <v>355</v>
      </c>
      <c r="C69" s="87"/>
      <c r="D69" s="88"/>
      <c r="E69" s="53"/>
    </row>
    <row r="70" spans="1:5" s="6" customFormat="1" ht="15.75">
      <c r="A70" s="54">
        <v>71</v>
      </c>
      <c r="B70" s="64" t="s">
        <v>126</v>
      </c>
      <c r="C70" s="62" t="s">
        <v>34</v>
      </c>
      <c r="D70" s="63">
        <f>12472.96+13835.25</f>
        <v>26308.21</v>
      </c>
      <c r="E70" s="53"/>
    </row>
    <row r="71" spans="1:5" s="6" customFormat="1" ht="15.75">
      <c r="A71" s="54">
        <v>72</v>
      </c>
      <c r="B71" s="64" t="s">
        <v>196</v>
      </c>
      <c r="C71" s="62" t="s">
        <v>18</v>
      </c>
      <c r="D71" s="63">
        <f>382263.07+382667.39</f>
        <v>764930.46</v>
      </c>
      <c r="E71" s="53"/>
    </row>
    <row r="72" spans="1:5" s="6" customFormat="1" ht="15.75">
      <c r="A72" s="54">
        <v>73</v>
      </c>
      <c r="B72" s="64" t="s">
        <v>197</v>
      </c>
      <c r="C72" s="62" t="s">
        <v>18</v>
      </c>
      <c r="D72" s="63">
        <f>385490.35+395795.67</f>
        <v>781286.02</v>
      </c>
      <c r="E72" s="53"/>
    </row>
    <row r="73" spans="1:5" s="6" customFormat="1" ht="15.75">
      <c r="A73" s="54">
        <v>74</v>
      </c>
      <c r="B73" s="64" t="s">
        <v>198</v>
      </c>
      <c r="C73" s="62" t="s">
        <v>18</v>
      </c>
      <c r="D73" s="63">
        <v>98353.94</v>
      </c>
      <c r="E73" s="53"/>
    </row>
    <row r="74" spans="1:5" s="6" customFormat="1" ht="33" customHeight="1">
      <c r="A74" s="54">
        <v>79</v>
      </c>
      <c r="B74" s="83" t="s">
        <v>199</v>
      </c>
      <c r="C74" s="84"/>
      <c r="D74" s="84"/>
      <c r="E74" s="53"/>
    </row>
    <row r="75" spans="1:5" s="6" customFormat="1" ht="15.75">
      <c r="A75" s="54">
        <v>80</v>
      </c>
      <c r="B75" s="64" t="s">
        <v>192</v>
      </c>
      <c r="C75" s="62" t="s">
        <v>6</v>
      </c>
      <c r="D75" s="63">
        <v>0</v>
      </c>
      <c r="E75" s="53"/>
    </row>
    <row r="76" spans="1:5" s="6" customFormat="1" ht="15.75">
      <c r="A76" s="54">
        <v>81</v>
      </c>
      <c r="B76" s="64" t="s">
        <v>193</v>
      </c>
      <c r="C76" s="62" t="s">
        <v>6</v>
      </c>
      <c r="D76" s="63">
        <v>0</v>
      </c>
      <c r="E76" s="53"/>
    </row>
    <row r="77" spans="1:5" s="6" customFormat="1" ht="31.5">
      <c r="A77" s="54">
        <v>82</v>
      </c>
      <c r="B77" s="64" t="s">
        <v>194</v>
      </c>
      <c r="C77" s="62" t="s">
        <v>6</v>
      </c>
      <c r="D77" s="63">
        <v>0</v>
      </c>
      <c r="E77" s="53"/>
    </row>
    <row r="78" spans="1:5" s="6" customFormat="1" ht="15.75">
      <c r="A78" s="54">
        <v>83</v>
      </c>
      <c r="B78" s="64" t="s">
        <v>195</v>
      </c>
      <c r="C78" s="62" t="s">
        <v>18</v>
      </c>
      <c r="D78" s="63">
        <v>0</v>
      </c>
      <c r="E78" s="53"/>
    </row>
    <row r="79" spans="1:5" s="6" customFormat="1" ht="15.75">
      <c r="A79" s="54">
        <v>84</v>
      </c>
      <c r="B79" s="83" t="s">
        <v>356</v>
      </c>
      <c r="C79" s="84"/>
      <c r="D79" s="84"/>
      <c r="E79" s="53"/>
    </row>
    <row r="80" spans="1:5" s="6" customFormat="1" ht="15.75">
      <c r="A80" s="54">
        <v>85</v>
      </c>
      <c r="B80" s="64" t="s">
        <v>126</v>
      </c>
      <c r="C80" s="62" t="s">
        <v>34</v>
      </c>
      <c r="D80" s="63">
        <f>4788.7+5225.87</f>
        <v>10014.57</v>
      </c>
      <c r="E80" s="53"/>
    </row>
    <row r="81" spans="1:5" s="6" customFormat="1" ht="15.75">
      <c r="A81" s="54">
        <v>86</v>
      </c>
      <c r="B81" s="64" t="s">
        <v>196</v>
      </c>
      <c r="C81" s="62" t="s">
        <v>18</v>
      </c>
      <c r="D81" s="63">
        <f>171199.5+155917.99</f>
        <v>327117.49</v>
      </c>
      <c r="E81" s="53"/>
    </row>
    <row r="82" spans="1:5" s="6" customFormat="1" ht="15.75">
      <c r="A82" s="54">
        <v>87</v>
      </c>
      <c r="B82" s="64" t="s">
        <v>197</v>
      </c>
      <c r="C82" s="62" t="s">
        <v>18</v>
      </c>
      <c r="D82" s="63">
        <f>172580.99+159746.1</f>
        <v>332327.08999999997</v>
      </c>
      <c r="E82" s="53"/>
    </row>
    <row r="83" spans="1:5" s="6" customFormat="1" ht="15.75">
      <c r="A83" s="54">
        <v>88</v>
      </c>
      <c r="B83" s="64" t="s">
        <v>198</v>
      </c>
      <c r="C83" s="62" t="s">
        <v>18</v>
      </c>
      <c r="D83" s="63">
        <f>132947.38+17230.06</f>
        <v>150177.44</v>
      </c>
      <c r="E83" s="53"/>
    </row>
    <row r="84" spans="1:5" s="6" customFormat="1" ht="15.75">
      <c r="A84" s="54">
        <v>93</v>
      </c>
      <c r="B84" s="83" t="s">
        <v>199</v>
      </c>
      <c r="C84" s="84"/>
      <c r="D84" s="84"/>
      <c r="E84" s="53"/>
    </row>
    <row r="85" spans="1:5" s="6" customFormat="1" ht="15.75">
      <c r="A85" s="54">
        <v>94</v>
      </c>
      <c r="B85" s="64" t="s">
        <v>192</v>
      </c>
      <c r="C85" s="62" t="s">
        <v>6</v>
      </c>
      <c r="D85" s="63">
        <v>0</v>
      </c>
      <c r="E85" s="53"/>
    </row>
    <row r="86" spans="1:5" s="6" customFormat="1" ht="15.75">
      <c r="A86" s="54">
        <v>95</v>
      </c>
      <c r="B86" s="64" t="s">
        <v>193</v>
      </c>
      <c r="C86" s="62" t="s">
        <v>6</v>
      </c>
      <c r="D86" s="63">
        <v>0</v>
      </c>
      <c r="E86" s="53"/>
    </row>
    <row r="87" spans="1:5" s="6" customFormat="1" ht="31.5">
      <c r="A87" s="54">
        <v>96</v>
      </c>
      <c r="B87" s="64" t="s">
        <v>194</v>
      </c>
      <c r="C87" s="62" t="s">
        <v>6</v>
      </c>
      <c r="D87" s="63">
        <v>0</v>
      </c>
      <c r="E87" s="53"/>
    </row>
    <row r="88" spans="1:5" s="6" customFormat="1" ht="15.75">
      <c r="A88" s="54">
        <v>97</v>
      </c>
      <c r="B88" s="64" t="s">
        <v>195</v>
      </c>
      <c r="C88" s="62" t="s">
        <v>18</v>
      </c>
      <c r="D88" s="63">
        <v>0</v>
      </c>
      <c r="E88" s="53"/>
    </row>
    <row r="89" spans="1:5" s="6" customFormat="1" ht="22.5" customHeight="1">
      <c r="A89" s="54">
        <v>98</v>
      </c>
      <c r="B89" s="83" t="s">
        <v>357</v>
      </c>
      <c r="C89" s="84"/>
      <c r="D89" s="84"/>
      <c r="E89" s="53"/>
    </row>
    <row r="90" spans="1:5" s="6" customFormat="1" ht="15.75">
      <c r="A90" s="54">
        <v>99</v>
      </c>
      <c r="B90" s="64" t="s">
        <v>126</v>
      </c>
      <c r="C90" s="62" t="s">
        <v>353</v>
      </c>
      <c r="D90" s="63">
        <f>339.43+287.84</f>
        <v>627.27</v>
      </c>
      <c r="E90" s="53"/>
    </row>
    <row r="91" spans="1:5" s="6" customFormat="1" ht="15.75">
      <c r="A91" s="54">
        <v>100</v>
      </c>
      <c r="B91" s="64" t="s">
        <v>196</v>
      </c>
      <c r="C91" s="62" t="s">
        <v>18</v>
      </c>
      <c r="D91" s="63">
        <f>773852.17+758378.38</f>
        <v>1532230.55</v>
      </c>
      <c r="E91" s="55"/>
    </row>
    <row r="92" spans="1:5" s="6" customFormat="1" ht="15.75">
      <c r="A92" s="54">
        <v>101</v>
      </c>
      <c r="B92" s="64" t="s">
        <v>197</v>
      </c>
      <c r="C92" s="62" t="s">
        <v>18</v>
      </c>
      <c r="D92" s="63">
        <f>808347.28+764498.28</f>
        <v>1572845.56</v>
      </c>
      <c r="E92" s="55"/>
    </row>
    <row r="93" spans="1:5" s="6" customFormat="1" ht="15.75">
      <c r="A93" s="54">
        <v>102</v>
      </c>
      <c r="B93" s="64" t="s">
        <v>198</v>
      </c>
      <c r="C93" s="62" t="s">
        <v>18</v>
      </c>
      <c r="D93" s="63">
        <f>132947.38+77509.01</f>
        <v>210456.39</v>
      </c>
      <c r="E93" s="55"/>
    </row>
    <row r="94" spans="1:5" s="6" customFormat="1" ht="23.25" customHeight="1">
      <c r="A94" s="54">
        <v>107</v>
      </c>
      <c r="B94" s="83" t="s">
        <v>199</v>
      </c>
      <c r="C94" s="84"/>
      <c r="D94" s="84"/>
      <c r="E94" s="53"/>
    </row>
    <row r="95" spans="1:5" s="6" customFormat="1" ht="15.75">
      <c r="A95" s="54">
        <v>108</v>
      </c>
      <c r="B95" s="64" t="s">
        <v>192</v>
      </c>
      <c r="C95" s="62" t="s">
        <v>6</v>
      </c>
      <c r="D95" s="63">
        <v>0</v>
      </c>
      <c r="E95" s="53"/>
    </row>
    <row r="96" spans="1:5" s="6" customFormat="1" ht="15.75">
      <c r="A96" s="54">
        <v>109</v>
      </c>
      <c r="B96" s="64" t="s">
        <v>193</v>
      </c>
      <c r="C96" s="62" t="s">
        <v>6</v>
      </c>
      <c r="D96" s="63">
        <v>0</v>
      </c>
      <c r="E96" s="53"/>
    </row>
    <row r="97" spans="1:5" s="6" customFormat="1" ht="31.5">
      <c r="A97" s="54">
        <v>110</v>
      </c>
      <c r="B97" s="64" t="s">
        <v>194</v>
      </c>
      <c r="C97" s="62" t="s">
        <v>6</v>
      </c>
      <c r="D97" s="63">
        <v>0</v>
      </c>
      <c r="E97" s="53"/>
    </row>
    <row r="98" spans="1:5" s="6" customFormat="1" ht="15.75">
      <c r="A98" s="54">
        <v>111</v>
      </c>
      <c r="B98" s="64" t="s">
        <v>195</v>
      </c>
      <c r="C98" s="62" t="s">
        <v>18</v>
      </c>
      <c r="D98" s="63">
        <v>0</v>
      </c>
      <c r="E98" s="53"/>
    </row>
    <row r="99" spans="1:5" s="6" customFormat="1" ht="25.5" customHeight="1">
      <c r="A99" s="54">
        <v>112</v>
      </c>
      <c r="B99" s="86" t="s">
        <v>358</v>
      </c>
      <c r="C99" s="87"/>
      <c r="D99" s="88"/>
      <c r="E99" s="53"/>
    </row>
    <row r="100" spans="1:5" s="6" customFormat="1" ht="15.75">
      <c r="A100" s="54">
        <v>113</v>
      </c>
      <c r="B100" s="64" t="s">
        <v>126</v>
      </c>
      <c r="C100" s="62" t="s">
        <v>359</v>
      </c>
      <c r="D100" s="63"/>
      <c r="E100" s="53"/>
    </row>
    <row r="101" spans="1:5" s="6" customFormat="1" ht="15.75">
      <c r="A101" s="54">
        <v>114</v>
      </c>
      <c r="B101" s="64" t="s">
        <v>196</v>
      </c>
      <c r="C101" s="62" t="s">
        <v>18</v>
      </c>
      <c r="D101" s="63"/>
      <c r="E101" s="53"/>
    </row>
    <row r="102" spans="1:5" s="6" customFormat="1" ht="15.75">
      <c r="A102" s="54">
        <v>115</v>
      </c>
      <c r="B102" s="64" t="s">
        <v>197</v>
      </c>
      <c r="C102" s="62" t="s">
        <v>18</v>
      </c>
      <c r="D102" s="63"/>
      <c r="E102" s="53"/>
    </row>
    <row r="103" spans="1:5" s="6" customFormat="1" ht="15.75">
      <c r="A103" s="54">
        <v>116</v>
      </c>
      <c r="B103" s="64" t="s">
        <v>198</v>
      </c>
      <c r="C103" s="62" t="s">
        <v>18</v>
      </c>
      <c r="D103" s="63"/>
      <c r="E103" s="53"/>
    </row>
    <row r="104" spans="1:5" s="6" customFormat="1" ht="25.5" customHeight="1">
      <c r="A104" s="54">
        <v>121</v>
      </c>
      <c r="B104" s="83" t="s">
        <v>199</v>
      </c>
      <c r="C104" s="84"/>
      <c r="D104" s="85"/>
      <c r="E104" s="53"/>
    </row>
    <row r="105" spans="1:5" s="6" customFormat="1" ht="15.75">
      <c r="A105" s="54">
        <v>122</v>
      </c>
      <c r="B105" s="64" t="s">
        <v>192</v>
      </c>
      <c r="C105" s="62" t="s">
        <v>6</v>
      </c>
      <c r="D105" s="63">
        <v>0</v>
      </c>
      <c r="E105" s="53"/>
    </row>
    <row r="106" spans="1:5" s="6" customFormat="1" ht="15.75">
      <c r="A106" s="54">
        <v>123</v>
      </c>
      <c r="B106" s="64" t="s">
        <v>193</v>
      </c>
      <c r="C106" s="62" t="s">
        <v>6</v>
      </c>
      <c r="D106" s="63">
        <v>0</v>
      </c>
      <c r="E106" s="53"/>
    </row>
    <row r="107" spans="1:5" s="6" customFormat="1" ht="31.5">
      <c r="A107" s="54">
        <v>124</v>
      </c>
      <c r="B107" s="64" t="s">
        <v>194</v>
      </c>
      <c r="C107" s="62" t="s">
        <v>6</v>
      </c>
      <c r="D107" s="63">
        <v>0</v>
      </c>
      <c r="E107" s="53"/>
    </row>
    <row r="108" spans="1:5" s="6" customFormat="1" ht="15.75">
      <c r="A108" s="54">
        <v>125</v>
      </c>
      <c r="B108" s="64" t="s">
        <v>195</v>
      </c>
      <c r="C108" s="62" t="s">
        <v>18</v>
      </c>
      <c r="D108" s="63">
        <v>0</v>
      </c>
      <c r="E108" s="53" t="s">
        <v>351</v>
      </c>
    </row>
    <row r="109" spans="1:5" s="6" customFormat="1" ht="25.5" customHeight="1">
      <c r="A109" s="54">
        <v>126</v>
      </c>
      <c r="B109" s="83" t="s">
        <v>200</v>
      </c>
      <c r="C109" s="84"/>
      <c r="D109" s="85"/>
      <c r="E109" s="53"/>
    </row>
    <row r="110" spans="1:5" s="6" customFormat="1" ht="31.5">
      <c r="A110" s="54">
        <v>127</v>
      </c>
      <c r="B110" s="64" t="s">
        <v>201</v>
      </c>
      <c r="C110" s="62" t="s">
        <v>6</v>
      </c>
      <c r="D110" s="63">
        <v>31</v>
      </c>
      <c r="E110" s="53"/>
    </row>
    <row r="111" spans="1:5" s="6" customFormat="1" ht="15.75">
      <c r="A111" s="54">
        <v>128</v>
      </c>
      <c r="B111" s="64" t="s">
        <v>202</v>
      </c>
      <c r="C111" s="62" t="s">
        <v>6</v>
      </c>
      <c r="D111" s="63">
        <v>3</v>
      </c>
      <c r="E111" s="53"/>
    </row>
    <row r="112" spans="1:5" s="6" customFormat="1" ht="31.5">
      <c r="A112" s="54">
        <v>129</v>
      </c>
      <c r="B112" s="64" t="s">
        <v>203</v>
      </c>
      <c r="C112" s="62" t="s">
        <v>18</v>
      </c>
      <c r="D112" s="63">
        <v>0</v>
      </c>
      <c r="E112" s="53"/>
    </row>
  </sheetData>
  <sheetProtection/>
  <mergeCells count="18">
    <mergeCell ref="B59:D59"/>
    <mergeCell ref="B64:D64"/>
    <mergeCell ref="B69:D69"/>
    <mergeCell ref="B7:D7"/>
    <mergeCell ref="B25:D25"/>
    <mergeCell ref="B41:D41"/>
    <mergeCell ref="B46:D46"/>
    <mergeCell ref="B53:D53"/>
    <mergeCell ref="A1:D1"/>
    <mergeCell ref="B104:D104"/>
    <mergeCell ref="B109:D109"/>
    <mergeCell ref="B74:D74"/>
    <mergeCell ref="B79:D79"/>
    <mergeCell ref="B84:D84"/>
    <mergeCell ref="B89:D89"/>
    <mergeCell ref="B94:D94"/>
    <mergeCell ref="B99:D99"/>
    <mergeCell ref="B54:D5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2018-04-03T16:50:44Z</dcterms:modified>
  <cp:category/>
  <cp:version/>
  <cp:contentType/>
  <cp:contentStatus/>
</cp:coreProperties>
</file>